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Hoja1!$A$1:$F$533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1" i="1" l="1"/>
  <c r="C531" i="1"/>
  <c r="B531" i="1"/>
  <c r="D516" i="1"/>
  <c r="D498" i="1"/>
  <c r="D485" i="1"/>
  <c r="D478" i="1"/>
  <c r="B467" i="1"/>
  <c r="B461" i="1"/>
  <c r="C455" i="1"/>
  <c r="B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C435" i="1"/>
  <c r="B435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C406" i="1"/>
  <c r="B406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B381" i="1"/>
  <c r="B267" i="1"/>
  <c r="B219" i="1"/>
  <c r="B209" i="1"/>
  <c r="B200" i="1"/>
  <c r="B191" i="1"/>
  <c r="E183" i="1"/>
  <c r="D183" i="1"/>
  <c r="C183" i="1"/>
  <c r="B183" i="1"/>
  <c r="B158" i="1"/>
  <c r="B148" i="1"/>
  <c r="C140" i="1"/>
  <c r="B140" i="1"/>
  <c r="D138" i="1"/>
  <c r="D140" i="1" s="1"/>
  <c r="D134" i="1"/>
  <c r="C129" i="1"/>
  <c r="B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C110" i="1"/>
  <c r="B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C82" i="1"/>
  <c r="B82" i="1"/>
  <c r="D81" i="1"/>
  <c r="D80" i="1"/>
  <c r="B72" i="1"/>
  <c r="B63" i="1"/>
  <c r="B52" i="1"/>
  <c r="E41" i="1"/>
  <c r="D41" i="1"/>
  <c r="C41" i="1"/>
  <c r="B39" i="1"/>
  <c r="B37" i="1"/>
  <c r="B35" i="1"/>
  <c r="B33" i="1"/>
  <c r="D29" i="1"/>
  <c r="C29" i="1"/>
  <c r="B29" i="1"/>
  <c r="D17" i="1"/>
  <c r="B17" i="1"/>
  <c r="B130" i="1" l="1"/>
  <c r="C130" i="1"/>
  <c r="D110" i="1"/>
  <c r="B469" i="1"/>
  <c r="D524" i="1"/>
  <c r="D435" i="1"/>
  <c r="B41" i="1"/>
  <c r="D455" i="1"/>
  <c r="D491" i="1"/>
  <c r="D129" i="1"/>
  <c r="D406" i="1"/>
  <c r="D82" i="1"/>
  <c r="D130" i="1" l="1"/>
</calcChain>
</file>

<file path=xl/sharedStrings.xml><?xml version="1.0" encoding="utf-8"?>
<sst xmlns="http://schemas.openxmlformats.org/spreadsheetml/2006/main" count="456" uniqueCount="404">
  <si>
    <t>Ente Público:</t>
  </si>
  <si>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</si>
  <si>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</si>
  <si>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</si>
  <si>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</si>
  <si>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</si>
  <si>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</si>
  <si>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</si>
  <si>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</si>
  <si>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</si>
  <si>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</si>
  <si>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</si>
  <si>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</si>
  <si>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</si>
  <si>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</si>
  <si>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</si>
  <si>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</si>
  <si>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</si>
  <si>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</si>
  <si>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</si>
  <si>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</si>
  <si>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</si>
  <si>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</si>
  <si>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</si>
  <si>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</si>
  <si>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</si>
  <si>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</si>
  <si>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</si>
  <si>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</si>
  <si>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</si>
  <si>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</si>
  <si>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</si>
  <si>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</si>
  <si>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</si>
  <si>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</si>
  <si>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</si>
  <si>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</si>
  <si>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</si>
  <si>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</si>
  <si>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</si>
  <si>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</si>
  <si>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</si>
  <si>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</si>
  <si>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</si>
  <si>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</si>
  <si>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</si>
  <si>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</si>
  <si>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</si>
  <si>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</si>
  <si>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</si>
  <si>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</si>
  <si>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</si>
  <si>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</si>
  <si>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</si>
  <si>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</si>
  <si>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</si>
  <si>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</si>
  <si>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</si>
  <si>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</si>
  <si>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</si>
  <si>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</si>
  <si>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</si>
  <si>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</si>
  <si>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</si>
  <si>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</si>
  <si>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</si>
  <si>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</si>
  <si>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</si>
  <si>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</si>
  <si>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</si>
  <si>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</si>
  <si>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</si>
  <si>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</si>
  <si>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</si>
  <si>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</si>
  <si>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</si>
  <si>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</si>
  <si>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</si>
  <si>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</si>
  <si>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</si>
  <si>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</si>
  <si>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</si>
  <si>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</si>
  <si>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</si>
  <si>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</si>
  <si>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</si>
  <si>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</si>
  <si>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</si>
  <si>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</si>
  <si>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</si>
  <si>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</si>
  <si>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</si>
  <si>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</si>
  <si>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</si>
  <si>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</si>
  <si>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</si>
  <si>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</si>
  <si>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</si>
  <si>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</si>
  <si>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</si>
  <si>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</si>
  <si>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</si>
  <si>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</si>
  <si>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</si>
  <si>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</si>
  <si>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2111102001  SUELDOS DEVENGADOS E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</si>
  <si>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</si>
  <si>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</si>
  <si>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</si>
  <si>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</si>
  <si>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</si>
  <si>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</si>
  <si>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</si>
  <si>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</si>
  <si>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</si>
  <si>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</si>
  <si>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</si>
  <si>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</si>
  <si>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</si>
  <si>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2117919003  DESCUENTO POR TELEFONÍA</t>
  </si>
  <si>
    <t>2119904005  CXP POR REMANENTES</t>
  </si>
  <si>
    <t>2119904008  CXP REMANENTE EN SOL</t>
  </si>
  <si>
    <t>2119905004  PARTIDAS EN CONCIL.BANCARIAS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</si>
  <si>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</si>
  <si>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</si>
  <si>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</si>
  <si>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</si>
  <si>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</si>
  <si>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</si>
  <si>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</si>
  <si>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</si>
  <si>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</si>
  <si>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</si>
  <si>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</si>
  <si>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</si>
  <si>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</si>
  <si>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4151510253  POR CONCEPTO DE RENT</t>
  </si>
  <si>
    <t>4151510255  POR CONCEPTO DE RENT</t>
  </si>
  <si>
    <t>4151 Produc. Derivados del Uso y Aprov.</t>
  </si>
  <si>
    <t>4159510701  POR CONCEPTO DE FICHAS</t>
  </si>
  <si>
    <t>4159510710  REEXPEDICION DE CREDENCIALES</t>
  </si>
  <si>
    <t>4159510715  GESTORIA DE TITULACION</t>
  </si>
  <si>
    <t>4159510805  POR CONCEPTO DE CURSOS DE IDIOMAS</t>
  </si>
  <si>
    <t>4159510812  CAPACITACIÓN A EMPRESA</t>
  </si>
  <si>
    <t>4159510820  POR CONCEPTO DE CURSOS OTROS</t>
  </si>
  <si>
    <t>4159510903  EXAMENES DE INGLÉS</t>
  </si>
  <si>
    <t>4159511100  OTROS</t>
  </si>
  <si>
    <t>4159 Otros Productos que Generan Ing.</t>
  </si>
  <si>
    <t>4150 Productos de Tipo Corriente</t>
  </si>
  <si>
    <t>4162610061  SANCIONES</t>
  </si>
  <si>
    <t>4162 Multas</t>
  </si>
  <si>
    <t>4169610009  OTROS INGRESOS</t>
  </si>
  <si>
    <t>4169610903  RECURSOS INTERINSTITUCIONAL</t>
  </si>
  <si>
    <t>4169 Otros Aprovechamientos</t>
  </si>
  <si>
    <t>4160 Aprovechamientos de Tipo Corriente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</si>
  <si>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</si>
  <si>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</si>
  <si>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</si>
  <si>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</si>
  <si>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</si>
  <si>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</si>
  <si>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</si>
  <si>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</si>
  <si>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</si>
  <si>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</si>
  <si>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</si>
  <si>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</si>
  <si>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</si>
  <si>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</si>
  <si>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</si>
  <si>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</si>
  <si>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</si>
  <si>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</si>
  <si>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</si>
  <si>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</si>
  <si>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</si>
  <si>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</si>
  <si>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</si>
  <si>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</si>
  <si>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</si>
  <si>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</si>
  <si>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</si>
  <si>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</si>
  <si>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</si>
  <si>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</si>
  <si>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</si>
  <si>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</si>
  <si>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</si>
  <si>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</si>
  <si>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5121218000  MAT. R. ID. B. Y P.</t>
  </si>
  <si>
    <t>5122221000  ALIMENTACIÓN DE PERSONAS</t>
  </si>
  <si>
    <t>5122222000  PROD. A. ANIMAL.</t>
  </si>
  <si>
    <t>5122223000  UTENSILIOS PARA EL 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</si>
  <si>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</si>
  <si>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</si>
  <si>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</si>
  <si>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</si>
  <si>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</si>
  <si>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</si>
  <si>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</si>
  <si>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</si>
  <si>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</si>
  <si>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</si>
  <si>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</si>
  <si>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</si>
  <si>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</si>
  <si>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</si>
  <si>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</si>
  <si>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</si>
  <si>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</si>
  <si>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</si>
  <si>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</si>
  <si>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</si>
  <si>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</si>
  <si>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</si>
  <si>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</si>
  <si>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</si>
  <si>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</si>
  <si>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</si>
  <si>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</si>
  <si>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</si>
  <si>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</si>
  <si>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5131312000  GAS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</si>
  <si>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</si>
  <si>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</si>
  <si>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</si>
  <si>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</si>
  <si>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</si>
  <si>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</si>
  <si>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5132326000  ARRENDA. DE MAQ., O</t>
  </si>
  <si>
    <t>5132327000  ARRE. ACT. INTANG</t>
  </si>
  <si>
    <t>5132329000  OTROS ARRENDAMIENTOS</t>
  </si>
  <si>
    <t>5133331000  SERVS. LEGALES, DE</t>
  </si>
  <si>
    <t>5133332000  SERVS. DE DISEÑO, A</t>
  </si>
  <si>
    <t>5133333000  SERVS. CONSULT. ADM</t>
  </si>
  <si>
    <t>5133334000  CAPACITACIÓN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</si>
  <si>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</si>
  <si>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</si>
  <si>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</si>
  <si>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</si>
  <si>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</si>
  <si>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</si>
  <si>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</si>
  <si>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5134349000  SERV. FIN., BANCA.</t>
  </si>
  <si>
    <t>5135351000  CONSERV. Y MANTENIMI</t>
  </si>
  <si>
    <t>5135353000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</si>
  <si>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</si>
  <si>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</si>
  <si>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</si>
  <si>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</si>
  <si>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</si>
  <si>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</si>
  <si>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</si>
  <si>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</si>
  <si>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</si>
  <si>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</si>
  <si>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</si>
  <si>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</si>
  <si>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</si>
  <si>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</si>
  <si>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5139395000  PENAS, MULTAS</t>
  </si>
  <si>
    <t>5139396000  OT. GTOS. RESPONS.</t>
  </si>
  <si>
    <t>5139398000  IMPUESTO DE NOMINA</t>
  </si>
  <si>
    <t>5242442000  BECAS O. AYUDA</t>
  </si>
  <si>
    <t>5513258300  D.A. EDIFICIOS NO RESIDENCIALES</t>
  </si>
  <si>
    <t>5515151100  DEP. MUEBLES DE OFIC</t>
  </si>
  <si>
    <t>5515151200  "DEP. MUEBLES, EXCEP</t>
  </si>
  <si>
    <t>5515151500  DEP. EQUIPO DE COMPU</t>
  </si>
  <si>
    <t>5515151900  DEP. OTROS MOBILIARI</t>
  </si>
  <si>
    <t>5515252100  DEP. EQUIPO Y APARAT</t>
  </si>
  <si>
    <t>5515252300  DEP. CÁMARAS FOTOGRÁ</t>
  </si>
  <si>
    <t>5515252900  DEP. OTROS MOBILIARI</t>
  </si>
  <si>
    <t>5515353100  DEP. EQUIPO MEDICO Y</t>
  </si>
  <si>
    <t>5515454100  DEP. AUTOMOVILES Y CAMIONES</t>
  </si>
  <si>
    <t>5515656200  DEP. MAQUINARIA Y EQ</t>
  </si>
  <si>
    <t>5515656400  DEP. SISTEMA DE AIRE</t>
  </si>
  <si>
    <t>5515656500  DEP. EQUIPOS DE COMU</t>
  </si>
  <si>
    <t>5515656600  DEP. EQUIPO DE GENER</t>
  </si>
  <si>
    <t>5515656700  DEP. HERRAMIENTAS Y</t>
  </si>
  <si>
    <t>5515656900  DEP. OTROS EQUIPOS</t>
  </si>
  <si>
    <t>5515751300  DEP. BIENES ARTISTIC</t>
  </si>
  <si>
    <t>5517959700  AMORTIZACIÓN DE LICE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</si>
  <si>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</si>
  <si>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</si>
  <si>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</si>
  <si>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</si>
  <si>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</si>
  <si>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3110915000  BIENES MUEBLES E INMUEBLES</t>
  </si>
  <si>
    <t>3110916000  OBRA PÚBLICA</t>
  </si>
  <si>
    <t>3111825205  FAM EDU SUPERIOR BIE</t>
  </si>
  <si>
    <t>3111825206  FAM EDU SUPERIOR OBRA PUBLICA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</si>
  <si>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</si>
  <si>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</si>
  <si>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</si>
  <si>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</si>
  <si>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</si>
  <si>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</si>
  <si>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</si>
  <si>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</si>
  <si>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</si>
  <si>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</si>
  <si>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</si>
  <si>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</si>
  <si>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</si>
  <si>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</si>
  <si>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</si>
  <si>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</si>
  <si>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</si>
  <si>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</si>
  <si>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</si>
  <si>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</si>
  <si>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</si>
  <si>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</si>
  <si>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</si>
  <si>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</si>
  <si>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</si>
  <si>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</si>
  <si>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</si>
  <si>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</si>
  <si>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</si>
  <si>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</si>
  <si>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</si>
  <si>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</si>
  <si>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3252000001  AJUSTES Y CORECCIONES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</si>
  <si>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</si>
  <si>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</si>
  <si>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</si>
  <si>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</si>
  <si>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</si>
  <si>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</si>
  <si>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</si>
  <si>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</si>
  <si>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1112102013  BANCOMER 0193726266 FAM 2013</t>
  </si>
  <si>
    <t>1112102015  BANCOMER 0198260206 PROD - APROV</t>
  </si>
  <si>
    <t>1112102016  BANCOMER 0100736643</t>
  </si>
  <si>
    <t>1112102020  BANCOMER 0109813330</t>
  </si>
  <si>
    <t>1112102023  BANCOMER 0110354910</t>
  </si>
  <si>
    <t>1112102024  BANCOMER 0110630535</t>
  </si>
  <si>
    <t>1112102026  BANCOMER 0111513443</t>
  </si>
  <si>
    <t>1112102027  BANCOMER 0112156105 PRODIES 2018</t>
  </si>
  <si>
    <t>1112102029  BANCOMER 0112321467 PADES 2018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</si>
  <si>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</si>
  <si>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</si>
  <si>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</si>
  <si>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</si>
  <si>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</si>
  <si>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</si>
  <si>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</si>
  <si>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</si>
  <si>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</si>
  <si>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</si>
  <si>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</si>
  <si>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</si>
  <si>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</si>
  <si>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</si>
  <si>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</si>
  <si>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diciembre de 2018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</si>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</sst>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9" fillId="0" borderId="0" applyFont="0" applyFill="0" applyBorder="0" applyAlignment="0" applyProtection="0"/>
  </cellStyleXfs>
  <cellXfs count="158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2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Border="1" applyAlignment="1">
      <alignment horizontal="left"/>
    </xf>
    <xf numFmtId="0" fontId="7" fillId="3" borderId="0" xfId="0" applyFont="1" applyFill="1" applyBorder="1"/>
    <xf numFmtId="0" fontId="4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/>
    <xf numFmtId="0" fontId="8" fillId="3" borderId="0" xfId="0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/>
    </xf>
    <xf numFmtId="4" fontId="2" fillId="0" borderId="0" xfId="0" applyNumberFormat="1" applyFont="1" applyFill="1"/>
    <xf numFmtId="164" fontId="2" fillId="0" borderId="3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2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2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/>
    <xf numFmtId="49" fontId="5" fillId="3" borderId="3" xfId="0" applyNumberFormat="1" applyFont="1" applyFill="1" applyBorder="1" applyAlignment="1">
      <alignment horizontal="left"/>
    </xf>
    <xf numFmtId="4" fontId="4" fillId="0" borderId="3" xfId="0" applyNumberFormat="1" applyFont="1" applyFill="1" applyBorder="1"/>
    <xf numFmtId="4" fontId="4" fillId="0" borderId="0" xfId="0" applyNumberFormat="1" applyFont="1" applyFill="1"/>
    <xf numFmtId="164" fontId="4" fillId="3" borderId="3" xfId="0" applyNumberFormat="1" applyFont="1" applyFill="1" applyBorder="1"/>
    <xf numFmtId="164" fontId="4" fillId="0" borderId="3" xfId="0" applyNumberFormat="1" applyFont="1" applyFill="1" applyBorder="1"/>
    <xf numFmtId="164" fontId="4" fillId="0" borderId="4" xfId="0" applyNumberFormat="1" applyFont="1" applyFill="1" applyBorder="1"/>
    <xf numFmtId="43" fontId="4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2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4" fillId="2" borderId="1" xfId="4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/>
    <xf numFmtId="4" fontId="2" fillId="0" borderId="3" xfId="0" applyNumberFormat="1" applyFont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4" fillId="2" borderId="1" xfId="3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" fontId="2" fillId="0" borderId="0" xfId="0" applyNumberFormat="1" applyFont="1"/>
    <xf numFmtId="0" fontId="2" fillId="0" borderId="3" xfId="0" applyFont="1" applyBorder="1"/>
    <xf numFmtId="4" fontId="2" fillId="0" borderId="0" xfId="2" applyNumberFormat="1" applyFont="1"/>
    <xf numFmtId="0" fontId="4" fillId="2" borderId="2" xfId="3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0" fontId="4" fillId="2" borderId="1" xfId="3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/>
    </xf>
    <xf numFmtId="166" fontId="2" fillId="0" borderId="3" xfId="0" applyNumberFormat="1" applyFont="1" applyFill="1" applyBorder="1"/>
    <xf numFmtId="164" fontId="4" fillId="3" borderId="6" xfId="0" applyNumberFormat="1" applyFont="1" applyFill="1" applyBorder="1"/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 applyBorder="1"/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/>
    </xf>
    <xf numFmtId="0" fontId="2" fillId="3" borderId="0" xfId="0" applyFont="1" applyFill="1" applyBorder="1"/>
    <xf numFmtId="0" fontId="10" fillId="0" borderId="1" xfId="0" applyFont="1" applyBorder="1" applyAlignment="1">
      <alignment vertical="center" wrapText="1"/>
    </xf>
    <xf numFmtId="0" fontId="2" fillId="0" borderId="1" xfId="0" applyFont="1" applyBorder="1"/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4" fillId="3" borderId="0" xfId="0" applyNumberFormat="1" applyFont="1" applyFill="1"/>
    <xf numFmtId="43" fontId="2" fillId="3" borderId="0" xfId="0" applyNumberFormat="1" applyFont="1" applyFill="1"/>
    <xf numFmtId="4" fontId="4" fillId="0" borderId="1" xfId="0" applyNumberFormat="1" applyFont="1" applyBorder="1"/>
    <xf numFmtId="0" fontId="10" fillId="0" borderId="1" xfId="0" applyFont="1" applyBorder="1" applyAlignment="1">
      <alignment vertical="center"/>
    </xf>
    <xf numFmtId="43" fontId="10" fillId="0" borderId="1" xfId="1" applyFont="1" applyBorder="1" applyAlignment="1">
      <alignment horizontal="center" vertical="center"/>
    </xf>
    <xf numFmtId="4" fontId="2" fillId="0" borderId="1" xfId="0" applyNumberFormat="1" applyFont="1" applyBorder="1"/>
    <xf numFmtId="0" fontId="2" fillId="3" borderId="0" xfId="0" applyFont="1" applyFill="1" applyAlignment="1">
      <alignment vertical="center" wrapText="1"/>
    </xf>
    <xf numFmtId="0" fontId="12" fillId="0" borderId="0" xfId="0" applyFont="1"/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43" fontId="2" fillId="0" borderId="1" xfId="1" applyFont="1" applyBorder="1"/>
    <xf numFmtId="0" fontId="10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166" fontId="2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12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971852" y="31582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444740" y="522732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47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534822" y="959537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58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397240" y="117123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68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467151" y="1354298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144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54127" y="2675337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153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366734" y="2843335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186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539990" y="3430793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205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455946" y="3744333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215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455946" y="3929947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47625</xdr:colOff>
      <xdr:row>196</xdr:row>
      <xdr:rowOff>63500</xdr:rowOff>
    </xdr:from>
    <xdr:ext cx="1587001" cy="338578"/>
    <xdr:sp macro="" textlink="">
      <xdr:nvSpPr>
        <xdr:cNvPr id="14" name="2 Rectángulo"/>
        <xdr:cNvSpPr/>
      </xdr:nvSpPr>
      <xdr:spPr>
        <a:xfrm>
          <a:off x="7492365" y="3593846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tabSelected="1" zoomScale="80" zoomScaleNormal="80" workbookViewId="0">
      <selection activeCell="C23" sqref="C23"/>
    </sheetView>
  </sheetViews>
  <sheetFormatPr baseColWidth="10" defaultRowHeight="13.2" x14ac:dyDescent="0.25"/>
  <cols>
    <col min="1" max="1" width="70.33203125" style="2" customWidth="1"/>
    <col min="2" max="5" width="26.6640625" style="2" customWidth="1"/>
    <col min="6" max="6" width="14.88671875" style="2" bestFit="1" customWidth="1"/>
    <col min="7" max="7" width="15.44140625" style="2" customWidth="1"/>
    <col min="8" max="16384" width="11.5546875" style="2"/>
  </cols>
  <sheetData>
    <row r="1" spans="1:6" ht="4.5" customHeight="1" x14ac:dyDescent="0.25">
      <c r="A1" s="1"/>
      <c r="B1" s="1"/>
      <c r="C1" s="1"/>
      <c r="D1" s="1"/>
      <c r="E1" s="1"/>
      <c r="F1" s="1"/>
    </row>
    <row r="2" spans="1:6" ht="15" customHeight="1" x14ac:dyDescent="0.25">
      <c r="A2" s="3"/>
      <c r="B2" s="3"/>
      <c r="C2" s="3"/>
      <c r="D2" s="3"/>
      <c r="E2" s="3"/>
      <c r="F2" s="3"/>
    </row>
    <row r="3" spans="1:6" ht="24" customHeight="1" x14ac:dyDescent="0.25">
      <c r="A3" s="3"/>
      <c r="B3" s="3"/>
      <c r="C3" s="3"/>
      <c r="D3" s="3"/>
      <c r="E3" s="3"/>
      <c r="F3" s="3"/>
    </row>
    <row r="4" spans="1:6" x14ac:dyDescent="0.25">
      <c r="A4" s="6" t="s">
        <v>0</v>
      </c>
      <c r="B4" s="7" t="s">
        <v>1</v>
      </c>
      <c r="C4" s="8"/>
      <c r="D4" s="9"/>
      <c r="E4" s="10"/>
      <c r="F4" s="6"/>
    </row>
    <row r="5" spans="1:6" x14ac:dyDescent="0.25">
      <c r="A5" s="12" t="s">
        <v>2</v>
      </c>
      <c r="B5" s="13"/>
      <c r="C5" s="5"/>
      <c r="D5" s="5"/>
      <c r="E5" s="5"/>
    </row>
    <row r="6" spans="1:6" x14ac:dyDescent="0.25">
      <c r="A6" s="14"/>
      <c r="B6" s="4"/>
      <c r="C6" s="5"/>
      <c r="D6" s="5"/>
      <c r="E6" s="5"/>
    </row>
    <row r="7" spans="1:6" x14ac:dyDescent="0.25">
      <c r="A7" s="15" t="s">
        <v>3</v>
      </c>
      <c r="B7" s="4"/>
      <c r="C7" s="5"/>
      <c r="D7" s="5"/>
      <c r="E7" s="5"/>
    </row>
    <row r="8" spans="1:6" x14ac:dyDescent="0.25">
      <c r="B8" s="4"/>
    </row>
    <row r="9" spans="1:6" x14ac:dyDescent="0.25">
      <c r="A9" s="16" t="s">
        <v>4</v>
      </c>
      <c r="B9" s="9"/>
      <c r="C9" s="9"/>
      <c r="D9" s="9"/>
    </row>
    <row r="10" spans="1:6" x14ac:dyDescent="0.25">
      <c r="A10" s="17"/>
      <c r="B10" s="9"/>
      <c r="C10" s="9"/>
      <c r="D10" s="9"/>
    </row>
    <row r="11" spans="1:6" ht="20.25" customHeight="1" x14ac:dyDescent="0.25">
      <c r="A11" s="18" t="s">
        <v>5</v>
      </c>
      <c r="B11" s="19" t="s">
        <v>6</v>
      </c>
      <c r="C11" s="19" t="s">
        <v>7</v>
      </c>
      <c r="D11" s="19" t="s">
        <v>8</v>
      </c>
    </row>
    <row r="12" spans="1:6" x14ac:dyDescent="0.25">
      <c r="A12" s="20" t="s">
        <v>9</v>
      </c>
      <c r="B12" s="21"/>
      <c r="C12" s="21">
        <v>0</v>
      </c>
      <c r="D12" s="21">
        <v>0</v>
      </c>
    </row>
    <row r="13" spans="1:6" x14ac:dyDescent="0.25">
      <c r="A13" s="22"/>
      <c r="B13" s="23"/>
      <c r="C13" s="23">
        <v>0</v>
      </c>
      <c r="D13" s="23">
        <v>0</v>
      </c>
    </row>
    <row r="14" spans="1:6" x14ac:dyDescent="0.25">
      <c r="A14" s="22" t="s">
        <v>10</v>
      </c>
      <c r="B14" s="23"/>
      <c r="C14" s="23">
        <v>0</v>
      </c>
      <c r="D14" s="23">
        <v>0</v>
      </c>
    </row>
    <row r="15" spans="1:6" x14ac:dyDescent="0.25">
      <c r="A15" s="22"/>
      <c r="B15" s="23"/>
      <c r="C15" s="23">
        <v>0</v>
      </c>
      <c r="D15" s="23">
        <v>0</v>
      </c>
    </row>
    <row r="16" spans="1:6" x14ac:dyDescent="0.25">
      <c r="A16" s="24" t="s">
        <v>11</v>
      </c>
      <c r="B16" s="25"/>
      <c r="C16" s="25">
        <v>0</v>
      </c>
      <c r="D16" s="25">
        <v>0</v>
      </c>
    </row>
    <row r="17" spans="1:5" x14ac:dyDescent="0.25">
      <c r="A17" s="17"/>
      <c r="B17" s="19">
        <f>SUM(B12:B16)</f>
        <v>0</v>
      </c>
      <c r="C17" s="19"/>
      <c r="D17" s="19">
        <f>SUM(D12:D16)</f>
        <v>0</v>
      </c>
    </row>
    <row r="18" spans="1:5" x14ac:dyDescent="0.25">
      <c r="A18" s="17"/>
      <c r="B18" s="9"/>
      <c r="C18" s="9"/>
      <c r="D18" s="9"/>
    </row>
    <row r="19" spans="1:5" x14ac:dyDescent="0.25">
      <c r="A19" s="17"/>
      <c r="B19" s="9"/>
      <c r="C19" s="9"/>
      <c r="D19" s="9"/>
    </row>
    <row r="20" spans="1:5" x14ac:dyDescent="0.25">
      <c r="A20" s="17"/>
      <c r="B20" s="9"/>
      <c r="C20" s="9"/>
      <c r="D20" s="9"/>
    </row>
    <row r="21" spans="1:5" x14ac:dyDescent="0.25">
      <c r="A21" s="16" t="s">
        <v>12</v>
      </c>
      <c r="B21" s="26"/>
      <c r="C21" s="9"/>
      <c r="D21" s="9"/>
    </row>
    <row r="23" spans="1:5" ht="18.75" customHeight="1" x14ac:dyDescent="0.25">
      <c r="A23" s="18" t="s">
        <v>13</v>
      </c>
      <c r="B23" s="19" t="s">
        <v>6</v>
      </c>
      <c r="C23" s="19" t="s">
        <v>14</v>
      </c>
      <c r="D23" s="19" t="s">
        <v>15</v>
      </c>
    </row>
    <row r="24" spans="1:5" x14ac:dyDescent="0.25">
      <c r="A24" s="22" t="s">
        <v>16</v>
      </c>
      <c r="B24" s="23"/>
      <c r="C24" s="23"/>
      <c r="D24" s="23"/>
    </row>
    <row r="25" spans="1:5" x14ac:dyDescent="0.25">
      <c r="A25" s="22"/>
      <c r="B25" s="23"/>
      <c r="C25" s="23"/>
      <c r="D25" s="23"/>
    </row>
    <row r="26" spans="1:5" ht="14.25" customHeight="1" x14ac:dyDescent="0.25">
      <c r="A26" s="22" t="s">
        <v>17</v>
      </c>
      <c r="B26" s="23"/>
      <c r="C26" s="23"/>
      <c r="D26" s="23"/>
    </row>
    <row r="27" spans="1:5" ht="14.25" customHeight="1" x14ac:dyDescent="0.25">
      <c r="A27" s="22"/>
      <c r="B27" s="23"/>
      <c r="C27" s="23"/>
      <c r="D27" s="23"/>
    </row>
    <row r="28" spans="1:5" ht="14.25" customHeight="1" x14ac:dyDescent="0.25">
      <c r="A28" s="24"/>
      <c r="B28" s="25"/>
      <c r="C28" s="25"/>
      <c r="D28" s="25"/>
    </row>
    <row r="29" spans="1:5" ht="14.25" customHeight="1" x14ac:dyDescent="0.25">
      <c r="B29" s="19">
        <f>SUM(B24:B28)</f>
        <v>0</v>
      </c>
      <c r="C29" s="19">
        <f>SUM(C24:C28)</f>
        <v>0</v>
      </c>
      <c r="D29" s="19">
        <f>SUM(D24:D28)</f>
        <v>0</v>
      </c>
    </row>
    <row r="30" spans="1:5" ht="14.25" customHeight="1" x14ac:dyDescent="0.25">
      <c r="B30" s="27"/>
      <c r="C30" s="27"/>
      <c r="D30" s="27"/>
    </row>
    <row r="31" spans="1:5" ht="14.25" customHeight="1" x14ac:dyDescent="0.25"/>
    <row r="32" spans="1:5" ht="23.25" customHeight="1" x14ac:dyDescent="0.25">
      <c r="A32" s="18" t="s">
        <v>18</v>
      </c>
      <c r="B32" s="19" t="s">
        <v>6</v>
      </c>
      <c r="C32" s="19" t="s">
        <v>19</v>
      </c>
      <c r="D32" s="19" t="s">
        <v>20</v>
      </c>
      <c r="E32" s="19" t="s">
        <v>21</v>
      </c>
    </row>
    <row r="33" spans="1:5" ht="14.25" customHeight="1" x14ac:dyDescent="0.25">
      <c r="A33" s="28" t="s">
        <v>22</v>
      </c>
      <c r="B33" s="29">
        <f>SUM(C33:E33)</f>
        <v>6408.6799999999994</v>
      </c>
      <c r="C33" s="30">
        <v>0</v>
      </c>
      <c r="D33" s="30">
        <v>520.28</v>
      </c>
      <c r="E33" s="30">
        <v>5888.4</v>
      </c>
    </row>
    <row r="34" spans="1:5" ht="14.25" customHeight="1" x14ac:dyDescent="0.25">
      <c r="A34" s="28"/>
      <c r="B34" s="30"/>
      <c r="C34" s="30"/>
      <c r="D34" s="30"/>
      <c r="E34" s="30"/>
    </row>
    <row r="35" spans="1:5" ht="14.25" customHeight="1" x14ac:dyDescent="0.25">
      <c r="A35" s="28" t="s">
        <v>23</v>
      </c>
      <c r="B35" s="29">
        <f>SUM(C35:E35)</f>
        <v>0</v>
      </c>
      <c r="C35" s="30">
        <v>0</v>
      </c>
      <c r="D35" s="30">
        <v>0</v>
      </c>
      <c r="E35" s="30">
        <v>0</v>
      </c>
    </row>
    <row r="36" spans="1:5" ht="14.25" customHeight="1" x14ac:dyDescent="0.25">
      <c r="A36" s="28"/>
      <c r="B36" s="30"/>
      <c r="C36" s="30"/>
      <c r="D36" s="30"/>
      <c r="E36" s="30"/>
    </row>
    <row r="37" spans="1:5" ht="14.25" customHeight="1" x14ac:dyDescent="0.25">
      <c r="A37" s="28" t="s">
        <v>24</v>
      </c>
      <c r="B37" s="29">
        <f>SUM(C37:E37)</f>
        <v>0</v>
      </c>
      <c r="C37" s="30">
        <v>0</v>
      </c>
      <c r="D37" s="30">
        <v>0</v>
      </c>
      <c r="E37" s="30">
        <v>0</v>
      </c>
    </row>
    <row r="38" spans="1:5" ht="14.25" customHeight="1" x14ac:dyDescent="0.25">
      <c r="A38" s="28"/>
      <c r="B38" s="30"/>
      <c r="C38" s="30"/>
      <c r="D38" s="30"/>
      <c r="E38" s="30"/>
    </row>
    <row r="39" spans="1:5" ht="14.25" customHeight="1" x14ac:dyDescent="0.25">
      <c r="A39" s="28" t="s">
        <v>25</v>
      </c>
      <c r="B39" s="29">
        <f>SUM(C39:E39)</f>
        <v>0</v>
      </c>
      <c r="C39" s="30">
        <v>0</v>
      </c>
      <c r="D39" s="30">
        <v>0</v>
      </c>
      <c r="E39" s="30">
        <v>0</v>
      </c>
    </row>
    <row r="40" spans="1:5" ht="14.25" customHeight="1" x14ac:dyDescent="0.25">
      <c r="A40" s="24"/>
      <c r="B40" s="25"/>
      <c r="C40" s="25"/>
      <c r="D40" s="25"/>
      <c r="E40" s="25"/>
    </row>
    <row r="41" spans="1:5" ht="14.25" customHeight="1" x14ac:dyDescent="0.25">
      <c r="B41" s="31">
        <f>SUM(B32:B40)</f>
        <v>6408.6799999999994</v>
      </c>
      <c r="C41" s="31">
        <f>SUM(C32:C40)</f>
        <v>0</v>
      </c>
      <c r="D41" s="31">
        <f>SUM(D32:D40)</f>
        <v>520.28</v>
      </c>
      <c r="E41" s="31">
        <f>SUM(E32:E40)</f>
        <v>5888.4</v>
      </c>
    </row>
    <row r="42" spans="1:5" ht="14.25" customHeight="1" x14ac:dyDescent="0.25"/>
    <row r="43" spans="1:5" ht="14.25" customHeight="1" x14ac:dyDescent="0.25"/>
    <row r="44" spans="1:5" ht="14.25" customHeight="1" x14ac:dyDescent="0.25"/>
    <row r="45" spans="1:5" ht="14.25" customHeight="1" x14ac:dyDescent="0.25">
      <c r="A45" s="16" t="s">
        <v>26</v>
      </c>
    </row>
    <row r="46" spans="1:5" ht="14.25" customHeight="1" x14ac:dyDescent="0.25">
      <c r="A46" s="32"/>
    </row>
    <row r="47" spans="1:5" ht="24" customHeight="1" x14ac:dyDescent="0.25">
      <c r="A47" s="18" t="s">
        <v>27</v>
      </c>
      <c r="B47" s="19" t="s">
        <v>6</v>
      </c>
      <c r="C47" s="19" t="s">
        <v>28</v>
      </c>
    </row>
    <row r="48" spans="1:5" ht="14.25" customHeight="1" x14ac:dyDescent="0.25">
      <c r="A48" s="20" t="s">
        <v>29</v>
      </c>
      <c r="B48" s="21"/>
      <c r="C48" s="21">
        <v>0</v>
      </c>
    </row>
    <row r="49" spans="1:6" ht="14.25" customHeight="1" x14ac:dyDescent="0.25">
      <c r="A49" s="22"/>
      <c r="B49" s="23"/>
      <c r="C49" s="23">
        <v>0</v>
      </c>
    </row>
    <row r="50" spans="1:6" ht="14.25" customHeight="1" x14ac:dyDescent="0.25">
      <c r="A50" s="22" t="s">
        <v>30</v>
      </c>
      <c r="B50" s="23"/>
      <c r="C50" s="23"/>
    </row>
    <row r="51" spans="1:6" ht="14.25" customHeight="1" x14ac:dyDescent="0.25">
      <c r="A51" s="24"/>
      <c r="B51" s="25"/>
      <c r="C51" s="25">
        <v>0</v>
      </c>
    </row>
    <row r="52" spans="1:6" ht="14.25" customHeight="1" x14ac:dyDescent="0.25">
      <c r="A52" s="33"/>
      <c r="B52" s="19">
        <f>SUM(B47:B51)</f>
        <v>0</v>
      </c>
      <c r="C52" s="19"/>
    </row>
    <row r="53" spans="1:6" ht="14.25" customHeight="1" x14ac:dyDescent="0.25">
      <c r="A53" s="33"/>
      <c r="B53" s="34"/>
      <c r="C53" s="34"/>
    </row>
    <row r="54" spans="1:6" ht="9.75" customHeight="1" x14ac:dyDescent="0.25">
      <c r="A54" s="33"/>
      <c r="B54" s="34"/>
      <c r="C54" s="34"/>
    </row>
    <row r="55" spans="1:6" ht="14.25" customHeight="1" x14ac:dyDescent="0.25"/>
    <row r="56" spans="1:6" ht="14.25" customHeight="1" x14ac:dyDescent="0.25">
      <c r="A56" s="16" t="s">
        <v>31</v>
      </c>
    </row>
    <row r="57" spans="1:6" ht="14.25" customHeight="1" x14ac:dyDescent="0.25">
      <c r="A57" s="32"/>
    </row>
    <row r="58" spans="1:6" ht="27.75" customHeight="1" x14ac:dyDescent="0.25">
      <c r="A58" s="18" t="s">
        <v>32</v>
      </c>
      <c r="B58" s="19" t="s">
        <v>6</v>
      </c>
      <c r="C58" s="19" t="s">
        <v>7</v>
      </c>
      <c r="D58" s="19" t="s">
        <v>33</v>
      </c>
      <c r="E58" s="35" t="s">
        <v>34</v>
      </c>
      <c r="F58" s="19" t="s">
        <v>35</v>
      </c>
    </row>
    <row r="59" spans="1:6" ht="14.25" customHeight="1" x14ac:dyDescent="0.25">
      <c r="A59" s="36" t="s">
        <v>36</v>
      </c>
      <c r="B59" s="34"/>
      <c r="C59" s="34">
        <v>0</v>
      </c>
      <c r="D59" s="34">
        <v>0</v>
      </c>
      <c r="E59" s="34">
        <v>0</v>
      </c>
      <c r="F59" s="37">
        <v>0</v>
      </c>
    </row>
    <row r="60" spans="1:6" ht="14.25" customHeight="1" x14ac:dyDescent="0.25">
      <c r="A60" s="36"/>
      <c r="B60" s="34"/>
      <c r="C60" s="34">
        <v>0</v>
      </c>
      <c r="D60" s="34">
        <v>0</v>
      </c>
      <c r="E60" s="34">
        <v>0</v>
      </c>
      <c r="F60" s="37">
        <v>0</v>
      </c>
    </row>
    <row r="61" spans="1:6" ht="14.25" customHeight="1" x14ac:dyDescent="0.25">
      <c r="A61" s="36"/>
      <c r="B61" s="34"/>
      <c r="C61" s="34">
        <v>0</v>
      </c>
      <c r="D61" s="34">
        <v>0</v>
      </c>
      <c r="E61" s="34">
        <v>0</v>
      </c>
      <c r="F61" s="37">
        <v>0</v>
      </c>
    </row>
    <row r="62" spans="1:6" ht="14.25" customHeight="1" x14ac:dyDescent="0.25">
      <c r="A62" s="38"/>
      <c r="B62" s="39"/>
      <c r="C62" s="39">
        <v>0</v>
      </c>
      <c r="D62" s="39">
        <v>0</v>
      </c>
      <c r="E62" s="39">
        <v>0</v>
      </c>
      <c r="F62" s="40">
        <v>0</v>
      </c>
    </row>
    <row r="63" spans="1:6" ht="15" customHeight="1" x14ac:dyDescent="0.25">
      <c r="A63" s="33"/>
      <c r="B63" s="19">
        <f>SUM(B58:B62)</f>
        <v>0</v>
      </c>
      <c r="C63" s="41">
        <v>0</v>
      </c>
      <c r="D63" s="42">
        <v>0</v>
      </c>
      <c r="E63" s="42">
        <v>0</v>
      </c>
      <c r="F63" s="43">
        <v>0</v>
      </c>
    </row>
    <row r="64" spans="1:6" x14ac:dyDescent="0.25">
      <c r="A64" s="33"/>
      <c r="B64" s="44"/>
      <c r="C64" s="44"/>
      <c r="D64" s="44"/>
      <c r="E64" s="44"/>
      <c r="F64" s="44"/>
    </row>
    <row r="65" spans="1:6" x14ac:dyDescent="0.25">
      <c r="A65" s="33"/>
      <c r="B65" s="44"/>
      <c r="C65" s="44"/>
      <c r="D65" s="44"/>
      <c r="E65" s="44"/>
      <c r="F65" s="44"/>
    </row>
    <row r="66" spans="1:6" x14ac:dyDescent="0.25">
      <c r="A66" s="33"/>
      <c r="B66" s="44"/>
      <c r="C66" s="44"/>
      <c r="D66" s="44"/>
      <c r="E66" s="44"/>
      <c r="F66" s="44"/>
    </row>
    <row r="67" spans="1:6" x14ac:dyDescent="0.25">
      <c r="A67" s="33"/>
      <c r="B67" s="44"/>
      <c r="C67" s="44"/>
      <c r="D67" s="44"/>
      <c r="E67" s="44"/>
      <c r="F67" s="44"/>
    </row>
    <row r="68" spans="1:6" x14ac:dyDescent="0.25">
      <c r="A68" s="33"/>
      <c r="B68" s="44"/>
      <c r="C68" s="44"/>
      <c r="D68" s="44"/>
      <c r="E68" s="44"/>
      <c r="F68" s="44"/>
    </row>
    <row r="69" spans="1:6" ht="26.25" customHeight="1" x14ac:dyDescent="0.25">
      <c r="A69" s="18" t="s">
        <v>37</v>
      </c>
      <c r="B69" s="19" t="s">
        <v>6</v>
      </c>
      <c r="C69" s="19" t="s">
        <v>7</v>
      </c>
      <c r="D69" s="19" t="s">
        <v>38</v>
      </c>
      <c r="E69" s="44"/>
      <c r="F69" s="44"/>
    </row>
    <row r="70" spans="1:6" x14ac:dyDescent="0.25">
      <c r="A70" s="20" t="s">
        <v>39</v>
      </c>
      <c r="B70" s="37"/>
      <c r="C70" s="23">
        <v>0</v>
      </c>
      <c r="D70" s="23">
        <v>0</v>
      </c>
      <c r="E70" s="44"/>
      <c r="F70" s="44"/>
    </row>
    <row r="71" spans="1:6" x14ac:dyDescent="0.25">
      <c r="A71" s="24"/>
      <c r="B71" s="37"/>
      <c r="C71" s="23">
        <v>0</v>
      </c>
      <c r="D71" s="23">
        <v>0</v>
      </c>
      <c r="E71" s="44"/>
      <c r="F71" s="44"/>
    </row>
    <row r="72" spans="1:6" ht="16.5" customHeight="1" x14ac:dyDescent="0.25">
      <c r="A72" s="33"/>
      <c r="B72" s="19">
        <f>SUM(B70:B71)</f>
        <v>0</v>
      </c>
      <c r="C72" s="45"/>
      <c r="D72" s="46"/>
      <c r="E72" s="44"/>
      <c r="F72" s="44"/>
    </row>
    <row r="73" spans="1:6" x14ac:dyDescent="0.25">
      <c r="A73" s="33"/>
      <c r="B73" s="44"/>
      <c r="C73" s="44"/>
      <c r="D73" s="44"/>
      <c r="E73" s="44"/>
      <c r="F73" s="44"/>
    </row>
    <row r="74" spans="1:6" x14ac:dyDescent="0.25">
      <c r="A74" s="33"/>
      <c r="B74" s="44"/>
      <c r="C74" s="44"/>
      <c r="D74" s="44"/>
      <c r="E74" s="44"/>
      <c r="F74" s="44"/>
    </row>
    <row r="75" spans="1:6" x14ac:dyDescent="0.25">
      <c r="A75" s="32"/>
    </row>
    <row r="76" spans="1:6" x14ac:dyDescent="0.25">
      <c r="A76" s="16" t="s">
        <v>40</v>
      </c>
    </row>
    <row r="78" spans="1:6" x14ac:dyDescent="0.25">
      <c r="A78" s="32"/>
    </row>
    <row r="79" spans="1:6" ht="24" customHeight="1" x14ac:dyDescent="0.25">
      <c r="A79" s="18" t="s">
        <v>41</v>
      </c>
      <c r="B79" s="19" t="s">
        <v>42</v>
      </c>
      <c r="C79" s="19" t="s">
        <v>43</v>
      </c>
      <c r="D79" s="19" t="s">
        <v>44</v>
      </c>
      <c r="E79" s="19" t="s">
        <v>45</v>
      </c>
    </row>
    <row r="80" spans="1:6" x14ac:dyDescent="0.25">
      <c r="A80" s="47" t="s">
        <v>46</v>
      </c>
      <c r="B80" s="48">
        <v>50411506.939999998</v>
      </c>
      <c r="C80" s="29">
        <v>50411506.939999998</v>
      </c>
      <c r="D80" s="23">
        <f>C80-B80</f>
        <v>0</v>
      </c>
      <c r="E80" s="23"/>
    </row>
    <row r="81" spans="1:5" x14ac:dyDescent="0.25">
      <c r="A81" s="49" t="s">
        <v>47</v>
      </c>
      <c r="B81" s="30">
        <v>54151272.869999997</v>
      </c>
      <c r="C81" s="29">
        <v>54151272.869999997</v>
      </c>
      <c r="D81" s="23">
        <f>C81-B81</f>
        <v>0</v>
      </c>
      <c r="E81" s="23"/>
    </row>
    <row r="82" spans="1:5" x14ac:dyDescent="0.25">
      <c r="A82" s="22" t="s">
        <v>48</v>
      </c>
      <c r="B82" s="50">
        <f>SUM(B80:B81)</f>
        <v>104562779.81</v>
      </c>
      <c r="C82" s="51">
        <f>SUM(C80:C81)</f>
        <v>104562779.81</v>
      </c>
      <c r="D82" s="52">
        <f>C82-B82</f>
        <v>0</v>
      </c>
      <c r="E82" s="23"/>
    </row>
    <row r="83" spans="1:5" x14ac:dyDescent="0.25">
      <c r="A83" s="49" t="s">
        <v>49</v>
      </c>
      <c r="B83" s="30">
        <v>3387811.09</v>
      </c>
      <c r="C83" s="30">
        <v>3487983.33</v>
      </c>
      <c r="D83" s="23">
        <f>C83-B83</f>
        <v>100172.24000000022</v>
      </c>
      <c r="E83" s="23"/>
    </row>
    <row r="84" spans="1:5" x14ac:dyDescent="0.25">
      <c r="A84" s="49" t="s">
        <v>50</v>
      </c>
      <c r="B84" s="30">
        <v>7524730.8300000001</v>
      </c>
      <c r="C84" s="30">
        <v>7524730.8300000001</v>
      </c>
      <c r="D84" s="23">
        <f t="shared" ref="D84:D109" si="0">C84-B84</f>
        <v>0</v>
      </c>
      <c r="E84" s="23"/>
    </row>
    <row r="85" spans="1:5" x14ac:dyDescent="0.25">
      <c r="A85" s="49" t="s">
        <v>51</v>
      </c>
      <c r="B85" s="30">
        <v>6380</v>
      </c>
      <c r="C85" s="30">
        <v>10880</v>
      </c>
      <c r="D85" s="23">
        <f t="shared" si="0"/>
        <v>4500</v>
      </c>
      <c r="E85" s="23"/>
    </row>
    <row r="86" spans="1:5" x14ac:dyDescent="0.25">
      <c r="A86" s="49" t="s">
        <v>52</v>
      </c>
      <c r="B86" s="30">
        <v>7680396.1699999999</v>
      </c>
      <c r="C86" s="30">
        <v>7789436.4699999997</v>
      </c>
      <c r="D86" s="23">
        <f t="shared" si="0"/>
        <v>109040.29999999981</v>
      </c>
      <c r="E86" s="23"/>
    </row>
    <row r="87" spans="1:5" x14ac:dyDescent="0.25">
      <c r="A87" s="49" t="s">
        <v>53</v>
      </c>
      <c r="B87" s="30">
        <v>132534.89000000001</v>
      </c>
      <c r="C87" s="30">
        <v>132534.89000000001</v>
      </c>
      <c r="D87" s="23">
        <f t="shared" si="0"/>
        <v>0</v>
      </c>
      <c r="E87" s="23"/>
    </row>
    <row r="88" spans="1:5" x14ac:dyDescent="0.25">
      <c r="A88" s="49" t="s">
        <v>54</v>
      </c>
      <c r="B88" s="30">
        <v>1053952.9099999999</v>
      </c>
      <c r="C88" s="30">
        <v>1099865.1100000001</v>
      </c>
      <c r="D88" s="23">
        <f t="shared" si="0"/>
        <v>45912.200000000186</v>
      </c>
      <c r="E88" s="23"/>
    </row>
    <row r="89" spans="1:5" x14ac:dyDescent="0.25">
      <c r="A89" s="49" t="s">
        <v>55</v>
      </c>
      <c r="B89" s="30">
        <v>195703.67</v>
      </c>
      <c r="C89" s="30">
        <v>195703.67</v>
      </c>
      <c r="D89" s="23">
        <f t="shared" si="0"/>
        <v>0</v>
      </c>
      <c r="E89" s="23"/>
    </row>
    <row r="90" spans="1:5" x14ac:dyDescent="0.25">
      <c r="A90" s="49" t="s">
        <v>56</v>
      </c>
      <c r="B90" s="30">
        <v>832577.94</v>
      </c>
      <c r="C90" s="30">
        <v>832577.94</v>
      </c>
      <c r="D90" s="23">
        <f t="shared" si="0"/>
        <v>0</v>
      </c>
      <c r="E90" s="23"/>
    </row>
    <row r="91" spans="1:5" x14ac:dyDescent="0.25">
      <c r="A91" s="49" t="s">
        <v>57</v>
      </c>
      <c r="B91" s="30">
        <v>118798.16</v>
      </c>
      <c r="C91" s="30">
        <v>133025.16</v>
      </c>
      <c r="D91" s="23">
        <f t="shared" si="0"/>
        <v>14227</v>
      </c>
      <c r="E91" s="23"/>
    </row>
    <row r="92" spans="1:5" x14ac:dyDescent="0.25">
      <c r="A92" s="49" t="s">
        <v>58</v>
      </c>
      <c r="B92" s="30">
        <v>211315.94</v>
      </c>
      <c r="C92" s="30">
        <v>211315.94</v>
      </c>
      <c r="D92" s="23">
        <f t="shared" si="0"/>
        <v>0</v>
      </c>
      <c r="E92" s="23"/>
    </row>
    <row r="93" spans="1:5" x14ac:dyDescent="0.25">
      <c r="A93" s="49" t="s">
        <v>59</v>
      </c>
      <c r="B93" s="30">
        <v>332953.90000000002</v>
      </c>
      <c r="C93" s="30">
        <v>341018.57</v>
      </c>
      <c r="D93" s="23">
        <f t="shared" si="0"/>
        <v>8064.6699999999837</v>
      </c>
      <c r="E93" s="23"/>
    </row>
    <row r="94" spans="1:5" x14ac:dyDescent="0.25">
      <c r="A94" s="49" t="s">
        <v>60</v>
      </c>
      <c r="B94" s="30">
        <v>3738169.22</v>
      </c>
      <c r="C94" s="30">
        <v>3738169.22</v>
      </c>
      <c r="D94" s="23">
        <f t="shared" si="0"/>
        <v>0</v>
      </c>
      <c r="E94" s="23"/>
    </row>
    <row r="95" spans="1:5" x14ac:dyDescent="0.25">
      <c r="A95" s="49" t="s">
        <v>61</v>
      </c>
      <c r="B95" s="30">
        <v>2805719.05</v>
      </c>
      <c r="C95" s="30">
        <v>2805719.05</v>
      </c>
      <c r="D95" s="23">
        <f t="shared" si="0"/>
        <v>0</v>
      </c>
      <c r="E95" s="23"/>
    </row>
    <row r="96" spans="1:5" x14ac:dyDescent="0.25">
      <c r="A96" s="49" t="s">
        <v>62</v>
      </c>
      <c r="B96" s="30">
        <v>1606284</v>
      </c>
      <c r="C96" s="30">
        <v>1606284</v>
      </c>
      <c r="D96" s="23">
        <f t="shared" si="0"/>
        <v>0</v>
      </c>
      <c r="E96" s="23"/>
    </row>
    <row r="97" spans="1:5" x14ac:dyDescent="0.25">
      <c r="A97" s="49" t="s">
        <v>63</v>
      </c>
      <c r="B97" s="30">
        <v>50353.19</v>
      </c>
      <c r="C97" s="30">
        <v>50353.19</v>
      </c>
      <c r="D97" s="23">
        <f t="shared" si="0"/>
        <v>0</v>
      </c>
      <c r="E97" s="23"/>
    </row>
    <row r="98" spans="1:5" x14ac:dyDescent="0.25">
      <c r="A98" s="49" t="s">
        <v>64</v>
      </c>
      <c r="B98" s="30">
        <v>39100</v>
      </c>
      <c r="C98" s="30">
        <v>39100</v>
      </c>
      <c r="D98" s="23">
        <f t="shared" si="0"/>
        <v>0</v>
      </c>
      <c r="E98" s="23"/>
    </row>
    <row r="99" spans="1:5" x14ac:dyDescent="0.25">
      <c r="A99" s="49" t="s">
        <v>65</v>
      </c>
      <c r="B99" s="30">
        <v>4723382.4800000004</v>
      </c>
      <c r="C99" s="30">
        <v>4723382.4800000004</v>
      </c>
      <c r="D99" s="23">
        <f t="shared" si="0"/>
        <v>0</v>
      </c>
      <c r="E99" s="23"/>
    </row>
    <row r="100" spans="1:5" x14ac:dyDescent="0.25">
      <c r="A100" s="49" t="s">
        <v>66</v>
      </c>
      <c r="B100" s="30">
        <v>1661118.2</v>
      </c>
      <c r="C100" s="30">
        <v>1710618.2</v>
      </c>
      <c r="D100" s="23">
        <f t="shared" si="0"/>
        <v>49500</v>
      </c>
      <c r="E100" s="23"/>
    </row>
    <row r="101" spans="1:5" x14ac:dyDescent="0.25">
      <c r="A101" s="49" t="s">
        <v>67</v>
      </c>
      <c r="B101" s="30">
        <v>490855.6</v>
      </c>
      <c r="C101" s="30">
        <v>505355.6</v>
      </c>
      <c r="D101" s="23">
        <f t="shared" si="0"/>
        <v>14500</v>
      </c>
      <c r="E101" s="23"/>
    </row>
    <row r="102" spans="1:5" x14ac:dyDescent="0.25">
      <c r="A102" s="49" t="s">
        <v>68</v>
      </c>
      <c r="B102" s="30">
        <v>1639414.32</v>
      </c>
      <c r="C102" s="30">
        <v>1639414.32</v>
      </c>
      <c r="D102" s="23">
        <f t="shared" si="0"/>
        <v>0</v>
      </c>
      <c r="E102" s="23"/>
    </row>
    <row r="103" spans="1:5" x14ac:dyDescent="0.25">
      <c r="A103" s="49" t="s">
        <v>69</v>
      </c>
      <c r="B103" s="30">
        <v>915573.31</v>
      </c>
      <c r="C103" s="30">
        <v>915573.31</v>
      </c>
      <c r="D103" s="23">
        <f t="shared" si="0"/>
        <v>0</v>
      </c>
      <c r="E103" s="23"/>
    </row>
    <row r="104" spans="1:5" x14ac:dyDescent="0.25">
      <c r="A104" s="49" t="s">
        <v>70</v>
      </c>
      <c r="B104" s="30">
        <v>26352.14</v>
      </c>
      <c r="C104" s="30">
        <v>26352.14</v>
      </c>
      <c r="D104" s="23">
        <f t="shared" si="0"/>
        <v>0</v>
      </c>
      <c r="E104" s="23"/>
    </row>
    <row r="105" spans="1:5" x14ac:dyDescent="0.25">
      <c r="A105" s="49" t="s">
        <v>71</v>
      </c>
      <c r="B105" s="30">
        <v>2318872.5299999998</v>
      </c>
      <c r="C105" s="30">
        <v>2318872.5499999998</v>
      </c>
      <c r="D105" s="23">
        <f t="shared" si="0"/>
        <v>2.0000000018626451E-2</v>
      </c>
      <c r="E105" s="23"/>
    </row>
    <row r="106" spans="1:5" x14ac:dyDescent="0.25">
      <c r="A106" s="49" t="s">
        <v>72</v>
      </c>
      <c r="B106" s="30">
        <v>14872.63</v>
      </c>
      <c r="C106" s="30">
        <v>14872.63</v>
      </c>
      <c r="D106" s="23">
        <f t="shared" si="0"/>
        <v>0</v>
      </c>
      <c r="E106" s="23"/>
    </row>
    <row r="107" spans="1:5" x14ac:dyDescent="0.25">
      <c r="A107" s="49" t="s">
        <v>73</v>
      </c>
      <c r="B107" s="30">
        <v>832891.37</v>
      </c>
      <c r="C107" s="30">
        <v>832891.37</v>
      </c>
      <c r="D107" s="23">
        <f t="shared" si="0"/>
        <v>0</v>
      </c>
      <c r="E107" s="23"/>
    </row>
    <row r="108" spans="1:5" x14ac:dyDescent="0.25">
      <c r="A108" s="49" t="s">
        <v>74</v>
      </c>
      <c r="B108" s="30">
        <v>7574.81</v>
      </c>
      <c r="C108" s="30">
        <v>7574.81</v>
      </c>
      <c r="D108" s="23">
        <f t="shared" si="0"/>
        <v>0</v>
      </c>
      <c r="E108" s="23"/>
    </row>
    <row r="109" spans="1:5" x14ac:dyDescent="0.25">
      <c r="A109" s="49" t="s">
        <v>75</v>
      </c>
      <c r="B109" s="30">
        <v>12000</v>
      </c>
      <c r="C109" s="30">
        <v>12000</v>
      </c>
      <c r="D109" s="23">
        <f t="shared" si="0"/>
        <v>0</v>
      </c>
      <c r="E109" s="23"/>
    </row>
    <row r="110" spans="1:5" x14ac:dyDescent="0.25">
      <c r="A110" s="22" t="s">
        <v>76</v>
      </c>
      <c r="B110" s="53">
        <f>SUM(B83:B109)</f>
        <v>42359688.350000016</v>
      </c>
      <c r="C110" s="53">
        <f>SUM(C83:C109)</f>
        <v>42705604.780000016</v>
      </c>
      <c r="D110" s="53">
        <f>SUM(D83:D109)</f>
        <v>345916.43000000023</v>
      </c>
      <c r="E110" s="23"/>
    </row>
    <row r="111" spans="1:5" x14ac:dyDescent="0.25">
      <c r="A111" s="49" t="s">
        <v>77</v>
      </c>
      <c r="B111" s="30">
        <v>-4355233.12</v>
      </c>
      <c r="C111" s="30">
        <v>-6882185.8099999996</v>
      </c>
      <c r="D111" s="23">
        <f t="shared" ref="D111:D128" si="1">C111-B111</f>
        <v>-2526952.6899999995</v>
      </c>
      <c r="E111" s="23"/>
    </row>
    <row r="112" spans="1:5" x14ac:dyDescent="0.25">
      <c r="A112" s="49" t="s">
        <v>78</v>
      </c>
      <c r="B112" s="30">
        <v>-7319884.1699999999</v>
      </c>
      <c r="C112" s="30">
        <v>-8199908.5800000001</v>
      </c>
      <c r="D112" s="23">
        <f t="shared" si="1"/>
        <v>-880024.41000000015</v>
      </c>
      <c r="E112" s="23"/>
    </row>
    <row r="113" spans="1:5" x14ac:dyDescent="0.25">
      <c r="A113" s="49" t="s">
        <v>79</v>
      </c>
      <c r="B113" s="30">
        <v>-3987.5</v>
      </c>
      <c r="C113" s="30">
        <v>-4700.5</v>
      </c>
      <c r="D113" s="23">
        <f t="shared" si="1"/>
        <v>-713</v>
      </c>
      <c r="E113" s="23"/>
    </row>
    <row r="114" spans="1:5" x14ac:dyDescent="0.25">
      <c r="A114" s="49" t="s">
        <v>80</v>
      </c>
      <c r="B114" s="30">
        <v>-8500</v>
      </c>
      <c r="C114" s="30">
        <v>-9700</v>
      </c>
      <c r="D114" s="23">
        <f t="shared" si="1"/>
        <v>-1200</v>
      </c>
      <c r="E114" s="23"/>
    </row>
    <row r="115" spans="1:5" x14ac:dyDescent="0.25">
      <c r="A115" s="49" t="s">
        <v>81</v>
      </c>
      <c r="B115" s="30">
        <v>-5784514.2800000003</v>
      </c>
      <c r="C115" s="30">
        <v>-6711060.3700000001</v>
      </c>
      <c r="D115" s="23">
        <f t="shared" si="1"/>
        <v>-926546.08999999985</v>
      </c>
      <c r="E115" s="23"/>
    </row>
    <row r="116" spans="1:5" x14ac:dyDescent="0.25">
      <c r="A116" s="49" t="s">
        <v>82</v>
      </c>
      <c r="B116" s="30">
        <v>-365981.5</v>
      </c>
      <c r="C116" s="30">
        <v>-487013.68</v>
      </c>
      <c r="D116" s="23">
        <f t="shared" si="1"/>
        <v>-121032.18</v>
      </c>
      <c r="E116" s="23"/>
    </row>
    <row r="117" spans="1:5" x14ac:dyDescent="0.25">
      <c r="A117" s="49" t="s">
        <v>83</v>
      </c>
      <c r="B117" s="30">
        <v>-251978.89</v>
      </c>
      <c r="C117" s="30">
        <v>-335236.77</v>
      </c>
      <c r="D117" s="23">
        <f t="shared" si="1"/>
        <v>-83257.88</v>
      </c>
      <c r="E117" s="23"/>
    </row>
    <row r="118" spans="1:5" x14ac:dyDescent="0.25">
      <c r="A118" s="49" t="s">
        <v>84</v>
      </c>
      <c r="B118" s="30">
        <v>-52198.29</v>
      </c>
      <c r="C118" s="30">
        <v>-64225.120000000003</v>
      </c>
      <c r="D118" s="23">
        <f t="shared" si="1"/>
        <v>-12026.830000000002</v>
      </c>
      <c r="E118" s="23"/>
    </row>
    <row r="119" spans="1:5" x14ac:dyDescent="0.25">
      <c r="A119" s="49" t="s">
        <v>85</v>
      </c>
      <c r="B119" s="30">
        <v>-110043.43</v>
      </c>
      <c r="C119" s="30">
        <v>-129306.95</v>
      </c>
      <c r="D119" s="23">
        <f t="shared" si="1"/>
        <v>-19263.520000000004</v>
      </c>
      <c r="E119" s="23"/>
    </row>
    <row r="120" spans="1:5" x14ac:dyDescent="0.25">
      <c r="A120" s="49" t="s">
        <v>86</v>
      </c>
      <c r="B120" s="30">
        <v>-3850276.95</v>
      </c>
      <c r="C120" s="30">
        <v>-3880757.97</v>
      </c>
      <c r="D120" s="23">
        <f t="shared" si="1"/>
        <v>-30481.020000000019</v>
      </c>
      <c r="E120" s="23"/>
    </row>
    <row r="121" spans="1:5" x14ac:dyDescent="0.25">
      <c r="A121" s="49" t="s">
        <v>87</v>
      </c>
      <c r="B121" s="30">
        <v>-3362275.41</v>
      </c>
      <c r="C121" s="30">
        <v>-3905371.84</v>
      </c>
      <c r="D121" s="23">
        <f t="shared" si="1"/>
        <v>-543096.4299999997</v>
      </c>
      <c r="E121" s="23"/>
    </row>
    <row r="122" spans="1:5" x14ac:dyDescent="0.25">
      <c r="A122" s="49" t="s">
        <v>88</v>
      </c>
      <c r="B122" s="30">
        <v>-39100</v>
      </c>
      <c r="C122" s="30">
        <v>-39100</v>
      </c>
      <c r="D122" s="23">
        <f t="shared" si="1"/>
        <v>0</v>
      </c>
      <c r="E122" s="23"/>
    </row>
    <row r="123" spans="1:5" x14ac:dyDescent="0.25">
      <c r="A123" s="49" t="s">
        <v>89</v>
      </c>
      <c r="B123" s="30">
        <v>-2513180.69</v>
      </c>
      <c r="C123" s="30">
        <v>-2985518.96</v>
      </c>
      <c r="D123" s="23">
        <f t="shared" si="1"/>
        <v>-472338.27</v>
      </c>
      <c r="E123" s="23"/>
    </row>
    <row r="124" spans="1:5" x14ac:dyDescent="0.25">
      <c r="A124" s="49" t="s">
        <v>90</v>
      </c>
      <c r="B124" s="30">
        <v>-219177.04</v>
      </c>
      <c r="C124" s="30">
        <v>-386526.52</v>
      </c>
      <c r="D124" s="23">
        <f t="shared" si="1"/>
        <v>-167349.48000000001</v>
      </c>
      <c r="E124" s="23"/>
    </row>
    <row r="125" spans="1:5" x14ac:dyDescent="0.25">
      <c r="A125" s="49" t="s">
        <v>91</v>
      </c>
      <c r="B125" s="30">
        <v>-1823179.57</v>
      </c>
      <c r="C125" s="30">
        <v>-1898720.27</v>
      </c>
      <c r="D125" s="23">
        <f t="shared" si="1"/>
        <v>-75540.699999999953</v>
      </c>
      <c r="E125" s="23"/>
    </row>
    <row r="126" spans="1:5" x14ac:dyDescent="0.25">
      <c r="A126" s="49" t="s">
        <v>92</v>
      </c>
      <c r="B126" s="30">
        <v>-104338.44</v>
      </c>
      <c r="C126" s="30">
        <v>-150117.10999999999</v>
      </c>
      <c r="D126" s="23">
        <f t="shared" si="1"/>
        <v>-45778.669999999984</v>
      </c>
      <c r="E126" s="23"/>
    </row>
    <row r="127" spans="1:5" x14ac:dyDescent="0.25">
      <c r="A127" s="49" t="s">
        <v>93</v>
      </c>
      <c r="B127" s="30">
        <v>-695457.57</v>
      </c>
      <c r="C127" s="30">
        <v>-928613.43</v>
      </c>
      <c r="D127" s="23">
        <f t="shared" si="1"/>
        <v>-233155.8600000001</v>
      </c>
      <c r="E127" s="23"/>
    </row>
    <row r="128" spans="1:5" x14ac:dyDescent="0.25">
      <c r="A128" s="49" t="s">
        <v>94</v>
      </c>
      <c r="B128" s="30">
        <v>-129909.27</v>
      </c>
      <c r="C128" s="30">
        <v>-213198.41</v>
      </c>
      <c r="D128" s="23">
        <f t="shared" si="1"/>
        <v>-83289.14</v>
      </c>
      <c r="E128" s="23"/>
    </row>
    <row r="129" spans="1:7" x14ac:dyDescent="0.25">
      <c r="A129" s="24" t="s">
        <v>95</v>
      </c>
      <c r="B129" s="54">
        <f>SUM(B111:B128)</f>
        <v>-30989216.120000001</v>
      </c>
      <c r="C129" s="54">
        <f>SUM(C111:C128)</f>
        <v>-37211262.289999999</v>
      </c>
      <c r="D129" s="54">
        <f>SUM(D111:D128)</f>
        <v>-6222046.169999999</v>
      </c>
      <c r="E129" s="23">
        <v>0</v>
      </c>
    </row>
    <row r="130" spans="1:7" ht="18" customHeight="1" x14ac:dyDescent="0.25">
      <c r="B130" s="55">
        <f>B82+B110+B129</f>
        <v>115933252.04000002</v>
      </c>
      <c r="C130" s="55">
        <f>C82+C110+C129</f>
        <v>110057122.30000004</v>
      </c>
      <c r="D130" s="55">
        <f>D82+D110+D129</f>
        <v>-5876129.7399999984</v>
      </c>
      <c r="E130" s="56"/>
      <c r="G130" s="57"/>
    </row>
    <row r="133" spans="1:7" ht="21.75" customHeight="1" x14ac:dyDescent="0.25">
      <c r="A133" s="18" t="s">
        <v>96</v>
      </c>
      <c r="B133" s="19" t="s">
        <v>42</v>
      </c>
      <c r="C133" s="19" t="s">
        <v>43</v>
      </c>
      <c r="D133" s="19" t="s">
        <v>44</v>
      </c>
      <c r="E133" s="19" t="s">
        <v>45</v>
      </c>
    </row>
    <row r="134" spans="1:7" x14ac:dyDescent="0.25">
      <c r="A134" s="22" t="s">
        <v>97</v>
      </c>
      <c r="B134" s="30">
        <v>88673.43</v>
      </c>
      <c r="C134" s="30">
        <v>88673.43</v>
      </c>
      <c r="D134" s="23">
        <f>C134-B134</f>
        <v>0</v>
      </c>
      <c r="E134" s="23"/>
    </row>
    <row r="135" spans="1:7" x14ac:dyDescent="0.25">
      <c r="A135" s="22"/>
      <c r="B135" s="30"/>
      <c r="C135" s="30"/>
      <c r="D135" s="23"/>
      <c r="E135" s="23"/>
    </row>
    <row r="136" spans="1:7" x14ac:dyDescent="0.25">
      <c r="A136" s="22" t="s">
        <v>98</v>
      </c>
      <c r="B136" s="23">
        <v>0</v>
      </c>
      <c r="C136" s="23">
        <v>0</v>
      </c>
      <c r="D136" s="23"/>
      <c r="E136" s="23"/>
    </row>
    <row r="137" spans="1:7" x14ac:dyDescent="0.25">
      <c r="A137" s="22"/>
      <c r="B137" s="23"/>
      <c r="C137" s="23"/>
      <c r="D137" s="23"/>
      <c r="E137" s="23"/>
    </row>
    <row r="138" spans="1:7" x14ac:dyDescent="0.25">
      <c r="A138" s="22" t="s">
        <v>95</v>
      </c>
      <c r="B138" s="30">
        <v>-51389.27</v>
      </c>
      <c r="C138" s="30">
        <v>-59893.67</v>
      </c>
      <c r="D138" s="23">
        <f>C138-B138</f>
        <v>-8504.4000000000015</v>
      </c>
      <c r="E138" s="23"/>
    </row>
    <row r="139" spans="1:7" x14ac:dyDescent="0.25">
      <c r="A139" s="58"/>
      <c r="B139" s="25"/>
      <c r="C139" s="25"/>
      <c r="D139" s="25"/>
      <c r="E139" s="25"/>
    </row>
    <row r="140" spans="1:7" ht="16.5" customHeight="1" x14ac:dyDescent="0.25">
      <c r="B140" s="59">
        <f>B134+B138</f>
        <v>37284.159999999996</v>
      </c>
      <c r="C140" s="59">
        <f>C134+C138</f>
        <v>28779.759999999995</v>
      </c>
      <c r="D140" s="19">
        <f>SUM(D138:D139)</f>
        <v>-8504.4000000000015</v>
      </c>
      <c r="E140" s="56"/>
    </row>
    <row r="144" spans="1:7" ht="27" customHeight="1" x14ac:dyDescent="0.25">
      <c r="A144" s="18" t="s">
        <v>99</v>
      </c>
      <c r="B144" s="19" t="s">
        <v>6</v>
      </c>
    </row>
    <row r="145" spans="1:3" x14ac:dyDescent="0.25">
      <c r="A145" s="20" t="s">
        <v>100</v>
      </c>
      <c r="B145" s="21"/>
    </row>
    <row r="146" spans="1:3" x14ac:dyDescent="0.25">
      <c r="A146" s="22"/>
      <c r="B146" s="23"/>
    </row>
    <row r="147" spans="1:3" x14ac:dyDescent="0.25">
      <c r="A147" s="24"/>
      <c r="B147" s="25"/>
    </row>
    <row r="148" spans="1:3" ht="15" customHeight="1" x14ac:dyDescent="0.25">
      <c r="B148" s="19">
        <f>SUM(B146:B147)</f>
        <v>0</v>
      </c>
    </row>
    <row r="149" spans="1:3" ht="15" customHeight="1" x14ac:dyDescent="0.25">
      <c r="B149" s="60"/>
    </row>
    <row r="150" spans="1:3" x14ac:dyDescent="0.25">
      <c r="A150" s="4"/>
    </row>
    <row r="152" spans="1:3" ht="22.5" customHeight="1" x14ac:dyDescent="0.25">
      <c r="A152" s="61" t="s">
        <v>101</v>
      </c>
      <c r="B152" s="62" t="s">
        <v>6</v>
      </c>
      <c r="C152" s="63" t="s">
        <v>102</v>
      </c>
    </row>
    <row r="153" spans="1:3" x14ac:dyDescent="0.25">
      <c r="A153" s="64"/>
      <c r="B153" s="65"/>
      <c r="C153" s="66"/>
    </row>
    <row r="154" spans="1:3" x14ac:dyDescent="0.25">
      <c r="A154" s="67"/>
      <c r="B154" s="68"/>
      <c r="C154" s="69"/>
    </row>
    <row r="155" spans="1:3" x14ac:dyDescent="0.25">
      <c r="A155" s="70"/>
      <c r="B155" s="71"/>
      <c r="C155" s="71"/>
    </row>
    <row r="156" spans="1:3" x14ac:dyDescent="0.25">
      <c r="A156" s="70"/>
      <c r="B156" s="71"/>
      <c r="C156" s="71"/>
    </row>
    <row r="157" spans="1:3" x14ac:dyDescent="0.25">
      <c r="A157" s="72"/>
      <c r="B157" s="73"/>
      <c r="C157" s="73"/>
    </row>
    <row r="158" spans="1:3" ht="14.25" customHeight="1" x14ac:dyDescent="0.25">
      <c r="B158" s="19">
        <f>SUM(B156:B157)</f>
        <v>0</v>
      </c>
      <c r="C158" s="19"/>
    </row>
    <row r="162" spans="1:5" x14ac:dyDescent="0.25">
      <c r="A162" s="12" t="s">
        <v>103</v>
      </c>
    </row>
    <row r="163" spans="1:5" ht="20.25" customHeight="1" x14ac:dyDescent="0.25">
      <c r="A163" s="61" t="s">
        <v>104</v>
      </c>
      <c r="B163" s="74" t="s">
        <v>6</v>
      </c>
      <c r="C163" s="19" t="s">
        <v>19</v>
      </c>
      <c r="D163" s="19" t="s">
        <v>20</v>
      </c>
      <c r="E163" s="19" t="s">
        <v>21</v>
      </c>
    </row>
    <row r="164" spans="1:5" x14ac:dyDescent="0.25">
      <c r="A164" s="47" t="s">
        <v>105</v>
      </c>
      <c r="B164" s="75">
        <v>-65454.57</v>
      </c>
      <c r="C164" s="75">
        <v>-65454.57</v>
      </c>
      <c r="D164" s="21"/>
      <c r="E164" s="21"/>
    </row>
    <row r="165" spans="1:5" x14ac:dyDescent="0.25">
      <c r="A165" s="49" t="s">
        <v>106</v>
      </c>
      <c r="B165" s="76">
        <v>-160271.48000000001</v>
      </c>
      <c r="C165" s="76">
        <v>-160271.48000000001</v>
      </c>
      <c r="D165" s="23"/>
      <c r="E165" s="23"/>
    </row>
    <row r="166" spans="1:5" x14ac:dyDescent="0.25">
      <c r="A166" s="49" t="s">
        <v>107</v>
      </c>
      <c r="B166" s="76">
        <v>-193560.06</v>
      </c>
      <c r="C166" s="76">
        <v>-193560.06</v>
      </c>
      <c r="D166" s="23"/>
      <c r="E166" s="23"/>
    </row>
    <row r="167" spans="1:5" x14ac:dyDescent="0.25">
      <c r="A167" s="49" t="s">
        <v>108</v>
      </c>
      <c r="B167" s="76">
        <v>-199216.62</v>
      </c>
      <c r="C167" s="76">
        <v>-199216.62</v>
      </c>
      <c r="D167" s="23"/>
      <c r="E167" s="23"/>
    </row>
    <row r="168" spans="1:5" x14ac:dyDescent="0.25">
      <c r="A168" s="49" t="s">
        <v>109</v>
      </c>
      <c r="B168" s="76">
        <v>-1010381.55</v>
      </c>
      <c r="C168" s="76">
        <v>-1010381.55</v>
      </c>
      <c r="D168" s="23"/>
      <c r="E168" s="23"/>
    </row>
    <row r="169" spans="1:5" x14ac:dyDescent="0.25">
      <c r="A169" s="49" t="s">
        <v>110</v>
      </c>
      <c r="B169" s="76">
        <v>-57763.07</v>
      </c>
      <c r="C169" s="76">
        <v>-57763.07</v>
      </c>
      <c r="D169" s="23"/>
      <c r="E169" s="23"/>
    </row>
    <row r="170" spans="1:5" x14ac:dyDescent="0.25">
      <c r="A170" s="49" t="s">
        <v>111</v>
      </c>
      <c r="B170" s="76">
        <v>-5778.29</v>
      </c>
      <c r="C170" s="76">
        <v>-5778.29</v>
      </c>
      <c r="D170" s="23"/>
      <c r="E170" s="23"/>
    </row>
    <row r="171" spans="1:5" x14ac:dyDescent="0.25">
      <c r="A171" s="49" t="s">
        <v>112</v>
      </c>
      <c r="B171" s="76">
        <v>-88855.76</v>
      </c>
      <c r="C171" s="76">
        <v>-88855.76</v>
      </c>
      <c r="D171" s="23"/>
      <c r="E171" s="23"/>
    </row>
    <row r="172" spans="1:5" x14ac:dyDescent="0.25">
      <c r="A172" s="49" t="s">
        <v>113</v>
      </c>
      <c r="B172" s="76">
        <v>-100011.78</v>
      </c>
      <c r="C172" s="76">
        <v>-100011.78</v>
      </c>
      <c r="D172" s="23"/>
      <c r="E172" s="23"/>
    </row>
    <row r="173" spans="1:5" x14ac:dyDescent="0.25">
      <c r="A173" s="49" t="s">
        <v>114</v>
      </c>
      <c r="B173" s="76">
        <v>-32.76</v>
      </c>
      <c r="C173" s="76">
        <v>-32.76</v>
      </c>
      <c r="D173" s="23"/>
      <c r="E173" s="23"/>
    </row>
    <row r="174" spans="1:5" x14ac:dyDescent="0.25">
      <c r="A174" s="49" t="s">
        <v>115</v>
      </c>
      <c r="B174" s="76">
        <v>-2252.87</v>
      </c>
      <c r="C174" s="76">
        <v>-2252.87</v>
      </c>
      <c r="D174" s="23"/>
      <c r="E174" s="23"/>
    </row>
    <row r="175" spans="1:5" x14ac:dyDescent="0.25">
      <c r="A175" s="49" t="s">
        <v>116</v>
      </c>
      <c r="B175" s="76">
        <v>-100386</v>
      </c>
      <c r="C175" s="76">
        <v>-100386</v>
      </c>
      <c r="D175" s="23"/>
      <c r="E175" s="23"/>
    </row>
    <row r="176" spans="1:5" x14ac:dyDescent="0.25">
      <c r="A176" s="49" t="s">
        <v>117</v>
      </c>
      <c r="B176" s="76">
        <v>-1538.21</v>
      </c>
      <c r="C176" s="76">
        <v>-1538.21</v>
      </c>
      <c r="D176" s="23"/>
      <c r="E176" s="23"/>
    </row>
    <row r="177" spans="1:5" x14ac:dyDescent="0.25">
      <c r="A177" s="49" t="s">
        <v>118</v>
      </c>
      <c r="B177" s="76">
        <v>-4466.78</v>
      </c>
      <c r="C177" s="76">
        <v>-4466.78</v>
      </c>
      <c r="D177" s="23"/>
      <c r="E177" s="23"/>
    </row>
    <row r="178" spans="1:5" x14ac:dyDescent="0.25">
      <c r="A178" s="49" t="s">
        <v>119</v>
      </c>
      <c r="B178" s="76">
        <v>-17657.439999999999</v>
      </c>
      <c r="C178" s="76">
        <v>-17657.439999999999</v>
      </c>
      <c r="D178" s="23"/>
      <c r="E178" s="23"/>
    </row>
    <row r="179" spans="1:5" x14ac:dyDescent="0.25">
      <c r="A179" s="49" t="s">
        <v>120</v>
      </c>
      <c r="B179" s="76">
        <v>-346050.12</v>
      </c>
      <c r="C179" s="76">
        <v>-346050.12</v>
      </c>
      <c r="D179" s="23"/>
      <c r="E179" s="23"/>
    </row>
    <row r="180" spans="1:5" x14ac:dyDescent="0.25">
      <c r="A180" s="49" t="s">
        <v>121</v>
      </c>
      <c r="B180" s="76">
        <v>-4207482.29</v>
      </c>
      <c r="C180" s="76">
        <v>-4207482.29</v>
      </c>
      <c r="D180" s="23"/>
      <c r="E180" s="23"/>
    </row>
    <row r="181" spans="1:5" x14ac:dyDescent="0.25">
      <c r="A181" s="49" t="s">
        <v>122</v>
      </c>
      <c r="B181" s="76">
        <v>-25910.799999999999</v>
      </c>
      <c r="C181" s="76">
        <v>-25910.799999999999</v>
      </c>
      <c r="D181" s="23"/>
      <c r="E181" s="23"/>
    </row>
    <row r="182" spans="1:5" x14ac:dyDescent="0.25">
      <c r="A182" s="24"/>
      <c r="B182" s="25"/>
      <c r="C182" s="40"/>
      <c r="D182" s="25"/>
      <c r="E182" s="25"/>
    </row>
    <row r="183" spans="1:5" ht="16.5" customHeight="1" x14ac:dyDescent="0.25">
      <c r="B183" s="77">
        <f>SUM(B164:B182)</f>
        <v>-6587070.4500000002</v>
      </c>
      <c r="C183" s="77">
        <f>SUM(C164:C182)</f>
        <v>-6587070.4500000002</v>
      </c>
      <c r="D183" s="77">
        <f>SUM(D164:D182)</f>
        <v>0</v>
      </c>
      <c r="E183" s="77">
        <f>SUM(E164:E182)</f>
        <v>0</v>
      </c>
    </row>
    <row r="187" spans="1:5" ht="20.25" customHeight="1" x14ac:dyDescent="0.25">
      <c r="A187" s="61" t="s">
        <v>123</v>
      </c>
      <c r="B187" s="62" t="s">
        <v>6</v>
      </c>
      <c r="C187" s="19" t="s">
        <v>124</v>
      </c>
      <c r="D187" s="19" t="s">
        <v>102</v>
      </c>
    </row>
    <row r="188" spans="1:5" x14ac:dyDescent="0.25">
      <c r="A188" s="78" t="s">
        <v>125</v>
      </c>
      <c r="B188" s="79"/>
      <c r="C188" s="80"/>
      <c r="D188" s="81"/>
    </row>
    <row r="189" spans="1:5" x14ac:dyDescent="0.25">
      <c r="A189" s="82"/>
      <c r="B189" s="83"/>
      <c r="C189" s="84"/>
      <c r="D189" s="85"/>
    </row>
    <row r="190" spans="1:5" x14ac:dyDescent="0.25">
      <c r="A190" s="86"/>
      <c r="B190" s="87"/>
      <c r="C190" s="88"/>
      <c r="D190" s="89"/>
    </row>
    <row r="191" spans="1:5" ht="16.5" customHeight="1" x14ac:dyDescent="0.25">
      <c r="B191" s="19">
        <f>SUM(B189:B190)</f>
        <v>0</v>
      </c>
      <c r="C191" s="90"/>
      <c r="D191" s="91"/>
    </row>
    <row r="196" spans="1:4" ht="27.75" customHeight="1" x14ac:dyDescent="0.25">
      <c r="A196" s="61" t="s">
        <v>126</v>
      </c>
      <c r="B196" s="74" t="s">
        <v>6</v>
      </c>
      <c r="C196" s="19" t="s">
        <v>124</v>
      </c>
      <c r="D196" s="19" t="s">
        <v>102</v>
      </c>
    </row>
    <row r="197" spans="1:4" x14ac:dyDescent="0.25">
      <c r="A197" s="78" t="s">
        <v>127</v>
      </c>
      <c r="B197" s="30">
        <v>0</v>
      </c>
      <c r="C197" s="80"/>
      <c r="D197" s="81"/>
    </row>
    <row r="198" spans="1:4" x14ac:dyDescent="0.25">
      <c r="A198" s="82"/>
      <c r="B198" s="83"/>
      <c r="C198" s="84"/>
      <c r="D198" s="85"/>
    </row>
    <row r="199" spans="1:4" x14ac:dyDescent="0.25">
      <c r="A199" s="86"/>
      <c r="B199" s="87"/>
      <c r="C199" s="88"/>
      <c r="D199" s="89"/>
    </row>
    <row r="200" spans="1:4" ht="15" customHeight="1" x14ac:dyDescent="0.25">
      <c r="B200" s="19">
        <f>SUM(B198:B199)</f>
        <v>0</v>
      </c>
      <c r="C200" s="90"/>
      <c r="D200" s="91"/>
    </row>
    <row r="201" spans="1:4" x14ac:dyDescent="0.25">
      <c r="A201" s="4"/>
    </row>
    <row r="202" spans="1:4" x14ac:dyDescent="0.25">
      <c r="A202" s="4"/>
    </row>
    <row r="203" spans="1:4" x14ac:dyDescent="0.25">
      <c r="A203" s="4"/>
    </row>
    <row r="205" spans="1:4" ht="24" customHeight="1" x14ac:dyDescent="0.25">
      <c r="A205" s="61" t="s">
        <v>128</v>
      </c>
      <c r="B205" s="62" t="s">
        <v>6</v>
      </c>
      <c r="C205" s="19" t="s">
        <v>124</v>
      </c>
      <c r="D205" s="19" t="s">
        <v>102</v>
      </c>
    </row>
    <row r="206" spans="1:4" x14ac:dyDescent="0.25">
      <c r="A206" s="78" t="s">
        <v>129</v>
      </c>
      <c r="B206" s="79"/>
      <c r="C206" s="80"/>
      <c r="D206" s="81"/>
    </row>
    <row r="207" spans="1:4" x14ac:dyDescent="0.25">
      <c r="A207" s="82"/>
      <c r="B207" s="83"/>
      <c r="C207" s="84"/>
      <c r="D207" s="85"/>
    </row>
    <row r="208" spans="1:4" x14ac:dyDescent="0.25">
      <c r="A208" s="86"/>
      <c r="B208" s="87"/>
      <c r="C208" s="88"/>
      <c r="D208" s="89"/>
    </row>
    <row r="209" spans="1:4" ht="16.5" customHeight="1" x14ac:dyDescent="0.25">
      <c r="B209" s="19">
        <f>SUM(B207:B208)</f>
        <v>0</v>
      </c>
      <c r="C209" s="90"/>
      <c r="D209" s="91"/>
    </row>
    <row r="210" spans="1:4" ht="16.5" customHeight="1" x14ac:dyDescent="0.25">
      <c r="B210" s="92"/>
      <c r="C210" s="93"/>
      <c r="D210" s="93"/>
    </row>
    <row r="215" spans="1:4" ht="24" customHeight="1" x14ac:dyDescent="0.25">
      <c r="A215" s="61" t="s">
        <v>130</v>
      </c>
      <c r="B215" s="62" t="s">
        <v>6</v>
      </c>
      <c r="C215" s="94" t="s">
        <v>124</v>
      </c>
      <c r="D215" s="94" t="s">
        <v>33</v>
      </c>
    </row>
    <row r="216" spans="1:4" x14ac:dyDescent="0.25">
      <c r="A216" s="78" t="s">
        <v>131</v>
      </c>
      <c r="B216" s="21"/>
      <c r="C216" s="21">
        <v>0</v>
      </c>
      <c r="D216" s="21">
        <v>0</v>
      </c>
    </row>
    <row r="217" spans="1:4" x14ac:dyDescent="0.25">
      <c r="A217" s="22"/>
      <c r="B217" s="23"/>
      <c r="C217" s="23">
        <v>0</v>
      </c>
      <c r="D217" s="23">
        <v>0</v>
      </c>
    </row>
    <row r="218" spans="1:4" x14ac:dyDescent="0.25">
      <c r="A218" s="24"/>
      <c r="B218" s="95"/>
      <c r="C218" s="95">
        <v>0</v>
      </c>
      <c r="D218" s="95">
        <v>0</v>
      </c>
    </row>
    <row r="219" spans="1:4" ht="18.75" customHeight="1" x14ac:dyDescent="0.25">
      <c r="B219" s="19">
        <f>SUM(B217:B218)</f>
        <v>0</v>
      </c>
      <c r="C219" s="90"/>
      <c r="D219" s="91"/>
    </row>
    <row r="222" spans="1:4" x14ac:dyDescent="0.25">
      <c r="A222" s="12" t="s">
        <v>132</v>
      </c>
    </row>
    <row r="223" spans="1:4" x14ac:dyDescent="0.25">
      <c r="A223" s="12"/>
    </row>
    <row r="224" spans="1:4" x14ac:dyDescent="0.25">
      <c r="A224" s="12" t="s">
        <v>133</v>
      </c>
    </row>
    <row r="226" spans="1:4" ht="24" customHeight="1" x14ac:dyDescent="0.25">
      <c r="A226" s="96" t="s">
        <v>134</v>
      </c>
      <c r="B226" s="74" t="s">
        <v>6</v>
      </c>
      <c r="C226" s="19" t="s">
        <v>135</v>
      </c>
      <c r="D226" s="19" t="s">
        <v>33</v>
      </c>
    </row>
    <row r="227" spans="1:4" x14ac:dyDescent="0.25">
      <c r="A227" s="47" t="s">
        <v>136</v>
      </c>
      <c r="B227" s="23">
        <v>-132000</v>
      </c>
      <c r="C227" s="21"/>
      <c r="D227" s="21"/>
    </row>
    <row r="228" spans="1:4" x14ac:dyDescent="0.25">
      <c r="A228" s="49" t="s">
        <v>137</v>
      </c>
      <c r="B228" s="34">
        <v>-42000</v>
      </c>
      <c r="C228" s="23"/>
      <c r="D228" s="23"/>
    </row>
    <row r="229" spans="1:4" x14ac:dyDescent="0.25">
      <c r="A229" s="97" t="s">
        <v>138</v>
      </c>
      <c r="B229" s="98">
        <v>-174000</v>
      </c>
      <c r="C229" s="23"/>
      <c r="D229" s="23"/>
    </row>
    <row r="230" spans="1:4" x14ac:dyDescent="0.25">
      <c r="A230" s="97" t="s">
        <v>139</v>
      </c>
      <c r="B230" s="98">
        <v>-321200</v>
      </c>
      <c r="C230" s="23"/>
      <c r="D230" s="23"/>
    </row>
    <row r="231" spans="1:4" x14ac:dyDescent="0.25">
      <c r="A231" s="97" t="s">
        <v>140</v>
      </c>
      <c r="B231" s="98">
        <v>-38500</v>
      </c>
      <c r="C231" s="23"/>
      <c r="D231" s="23"/>
    </row>
    <row r="232" spans="1:4" x14ac:dyDescent="0.25">
      <c r="A232" s="97" t="s">
        <v>141</v>
      </c>
      <c r="B232" s="98">
        <v>-1221140</v>
      </c>
      <c r="C232" s="23"/>
      <c r="D232" s="23"/>
    </row>
    <row r="233" spans="1:4" x14ac:dyDescent="0.25">
      <c r="A233" s="97" t="s">
        <v>142</v>
      </c>
      <c r="B233" s="98">
        <v>-185800</v>
      </c>
      <c r="C233" s="23"/>
      <c r="D233" s="23"/>
    </row>
    <row r="234" spans="1:4" x14ac:dyDescent="0.25">
      <c r="A234" s="97" t="s">
        <v>143</v>
      </c>
      <c r="B234" s="98">
        <v>-389124.13</v>
      </c>
      <c r="C234" s="23"/>
      <c r="D234" s="23"/>
    </row>
    <row r="235" spans="1:4" x14ac:dyDescent="0.25">
      <c r="A235" s="97" t="s">
        <v>144</v>
      </c>
      <c r="B235" s="98">
        <v>-409500</v>
      </c>
      <c r="C235" s="23"/>
      <c r="D235" s="23"/>
    </row>
    <row r="236" spans="1:4" x14ac:dyDescent="0.25">
      <c r="A236" s="97" t="s">
        <v>145</v>
      </c>
      <c r="B236" s="98">
        <v>-34940</v>
      </c>
      <c r="C236" s="23"/>
      <c r="D236" s="23"/>
    </row>
    <row r="237" spans="1:4" x14ac:dyDescent="0.25">
      <c r="A237" s="97" t="s">
        <v>146</v>
      </c>
      <c r="B237" s="98">
        <v>-305873.62</v>
      </c>
      <c r="C237" s="23"/>
      <c r="D237" s="23"/>
    </row>
    <row r="238" spans="1:4" x14ac:dyDescent="0.25">
      <c r="A238" s="97" t="s">
        <v>147</v>
      </c>
      <c r="B238" s="98">
        <v>-2906077.75</v>
      </c>
      <c r="C238" s="23"/>
      <c r="D238" s="23"/>
    </row>
    <row r="239" spans="1:4" x14ac:dyDescent="0.25">
      <c r="A239" s="97" t="s">
        <v>148</v>
      </c>
      <c r="B239" s="98">
        <v>-3080077.75</v>
      </c>
      <c r="C239" s="23"/>
      <c r="D239" s="23"/>
    </row>
    <row r="240" spans="1:4" x14ac:dyDescent="0.25">
      <c r="A240" s="97" t="s">
        <v>149</v>
      </c>
      <c r="B240" s="98">
        <v>-5195</v>
      </c>
      <c r="C240" s="23"/>
      <c r="D240" s="23"/>
    </row>
    <row r="241" spans="1:4" x14ac:dyDescent="0.25">
      <c r="A241" s="97" t="s">
        <v>150</v>
      </c>
      <c r="B241" s="98">
        <v>-5195</v>
      </c>
      <c r="C241" s="23"/>
      <c r="D241" s="23"/>
    </row>
    <row r="242" spans="1:4" x14ac:dyDescent="0.25">
      <c r="A242" s="97" t="s">
        <v>151</v>
      </c>
      <c r="B242" s="98">
        <v>-15823.32</v>
      </c>
      <c r="C242" s="23"/>
      <c r="D242" s="23"/>
    </row>
    <row r="243" spans="1:4" x14ac:dyDescent="0.25">
      <c r="A243" s="97" t="s">
        <v>152</v>
      </c>
      <c r="B243" s="98">
        <v>-2531585.86</v>
      </c>
      <c r="C243" s="23"/>
      <c r="D243" s="23"/>
    </row>
    <row r="244" spans="1:4" x14ac:dyDescent="0.25">
      <c r="A244" s="97" t="s">
        <v>153</v>
      </c>
      <c r="B244" s="98">
        <v>-2547409.1800000002</v>
      </c>
      <c r="C244" s="23"/>
      <c r="D244" s="23"/>
    </row>
    <row r="245" spans="1:4" x14ac:dyDescent="0.25">
      <c r="A245" s="97" t="s">
        <v>154</v>
      </c>
      <c r="B245" s="98">
        <v>-2552604.1800000002</v>
      </c>
      <c r="C245" s="23"/>
      <c r="D245" s="23"/>
    </row>
    <row r="246" spans="1:4" x14ac:dyDescent="0.25">
      <c r="A246" s="97" t="s">
        <v>155</v>
      </c>
      <c r="B246" s="98">
        <v>-5632681.9299999997</v>
      </c>
      <c r="C246" s="23"/>
      <c r="D246" s="23"/>
    </row>
    <row r="247" spans="1:4" x14ac:dyDescent="0.25">
      <c r="A247" s="97" t="s">
        <v>156</v>
      </c>
      <c r="B247" s="98">
        <v>-10332190.390000001</v>
      </c>
      <c r="C247" s="23"/>
      <c r="D247" s="23"/>
    </row>
    <row r="248" spans="1:4" x14ac:dyDescent="0.25">
      <c r="A248" s="97" t="s">
        <v>157</v>
      </c>
      <c r="B248" s="98">
        <v>-999985.87</v>
      </c>
      <c r="C248" s="23"/>
      <c r="D248" s="23"/>
    </row>
    <row r="249" spans="1:4" x14ac:dyDescent="0.25">
      <c r="A249" s="97" t="s">
        <v>158</v>
      </c>
      <c r="B249" s="98">
        <v>-3039856.74</v>
      </c>
      <c r="C249" s="23"/>
      <c r="D249" s="23"/>
    </row>
    <row r="250" spans="1:4" x14ac:dyDescent="0.25">
      <c r="A250" s="97" t="s">
        <v>159</v>
      </c>
      <c r="B250" s="98">
        <v>-14372033</v>
      </c>
      <c r="C250" s="23"/>
      <c r="D250" s="23"/>
    </row>
    <row r="251" spans="1:4" x14ac:dyDescent="0.25">
      <c r="A251" s="97" t="s">
        <v>160</v>
      </c>
      <c r="B251" s="98">
        <v>-14372033</v>
      </c>
      <c r="C251" s="23"/>
      <c r="D251" s="23"/>
    </row>
    <row r="252" spans="1:4" x14ac:dyDescent="0.25">
      <c r="A252" s="97" t="s">
        <v>161</v>
      </c>
      <c r="B252" s="98">
        <v>-31194086.149999999</v>
      </c>
      <c r="C252" s="23"/>
      <c r="D252" s="23"/>
    </row>
    <row r="253" spans="1:4" x14ac:dyDescent="0.25">
      <c r="A253" s="97" t="s">
        <v>162</v>
      </c>
      <c r="B253" s="98">
        <v>-724263.55</v>
      </c>
      <c r="C253" s="23"/>
      <c r="D253" s="23"/>
    </row>
    <row r="254" spans="1:4" x14ac:dyDescent="0.25">
      <c r="A254" s="97" t="s">
        <v>163</v>
      </c>
      <c r="B254" s="98">
        <v>-4574176.54</v>
      </c>
      <c r="C254" s="23"/>
      <c r="D254" s="23"/>
    </row>
    <row r="255" spans="1:4" x14ac:dyDescent="0.25">
      <c r="A255" s="97" t="s">
        <v>164</v>
      </c>
      <c r="B255" s="98">
        <v>-36492526.240000002</v>
      </c>
      <c r="C255" s="23"/>
      <c r="D255" s="23"/>
    </row>
    <row r="256" spans="1:4" x14ac:dyDescent="0.25">
      <c r="A256" s="97" t="s">
        <v>165</v>
      </c>
      <c r="B256" s="98">
        <v>-36492526.240000002</v>
      </c>
      <c r="C256" s="23"/>
      <c r="D256" s="23"/>
    </row>
    <row r="257" spans="1:4" x14ac:dyDescent="0.25">
      <c r="A257" s="97" t="s">
        <v>166</v>
      </c>
      <c r="B257" s="98">
        <v>-50864559.240000002</v>
      </c>
      <c r="C257" s="23"/>
      <c r="D257" s="23"/>
    </row>
    <row r="258" spans="1:4" x14ac:dyDescent="0.25">
      <c r="A258" s="24"/>
      <c r="B258" s="25"/>
      <c r="C258" s="25"/>
      <c r="D258" s="25"/>
    </row>
    <row r="259" spans="1:4" ht="15.75" customHeight="1" x14ac:dyDescent="0.25">
      <c r="B259" s="99">
        <v>-56497241.170000002</v>
      </c>
      <c r="C259" s="90"/>
      <c r="D259" s="91"/>
    </row>
    <row r="263" spans="1:4" ht="24.75" customHeight="1" x14ac:dyDescent="0.25">
      <c r="A263" s="96" t="s">
        <v>167</v>
      </c>
      <c r="B263" s="74" t="s">
        <v>6</v>
      </c>
      <c r="C263" s="19" t="s">
        <v>135</v>
      </c>
      <c r="D263" s="19" t="s">
        <v>33</v>
      </c>
    </row>
    <row r="264" spans="1:4" ht="20.25" customHeight="1" x14ac:dyDescent="0.25">
      <c r="A264" s="100" t="s">
        <v>168</v>
      </c>
      <c r="B264" s="4">
        <v>-32.450000000000003</v>
      </c>
      <c r="C264" s="21"/>
      <c r="D264" s="21"/>
    </row>
    <row r="265" spans="1:4" ht="20.25" customHeight="1" x14ac:dyDescent="0.25">
      <c r="A265" s="101"/>
      <c r="B265" s="102"/>
      <c r="C265" s="23"/>
      <c r="D265" s="23"/>
    </row>
    <row r="266" spans="1:4" x14ac:dyDescent="0.25">
      <c r="A266" s="24"/>
      <c r="B266" s="25"/>
      <c r="C266" s="25"/>
      <c r="D266" s="25"/>
    </row>
    <row r="267" spans="1:4" ht="16.5" customHeight="1" x14ac:dyDescent="0.25">
      <c r="B267" s="99">
        <f>B264+B266</f>
        <v>-32.450000000000003</v>
      </c>
      <c r="C267" s="90"/>
      <c r="D267" s="91"/>
    </row>
    <row r="268" spans="1:4" x14ac:dyDescent="0.25">
      <c r="A268" s="12"/>
    </row>
    <row r="269" spans="1:4" x14ac:dyDescent="0.25">
      <c r="A269" s="12" t="s">
        <v>169</v>
      </c>
    </row>
    <row r="270" spans="1:4" ht="26.25" customHeight="1" x14ac:dyDescent="0.25">
      <c r="A270" s="96" t="s">
        <v>170</v>
      </c>
      <c r="B270" s="74" t="s">
        <v>6</v>
      </c>
      <c r="C270" s="19" t="s">
        <v>171</v>
      </c>
      <c r="D270" s="19" t="s">
        <v>172</v>
      </c>
    </row>
    <row r="271" spans="1:4" x14ac:dyDescent="0.25">
      <c r="A271" s="103" t="s">
        <v>173</v>
      </c>
      <c r="B271" s="30">
        <v>20139998.57</v>
      </c>
      <c r="C271" s="104">
        <v>33.340000000000003</v>
      </c>
      <c r="D271" s="21">
        <v>0</v>
      </c>
    </row>
    <row r="272" spans="1:4" x14ac:dyDescent="0.25">
      <c r="A272" s="103" t="s">
        <v>174</v>
      </c>
      <c r="B272" s="30">
        <v>8236362.75</v>
      </c>
      <c r="C272" s="104">
        <v>13.64</v>
      </c>
      <c r="D272" s="23"/>
    </row>
    <row r="273" spans="1:4" x14ac:dyDescent="0.25">
      <c r="A273" s="103" t="s">
        <v>175</v>
      </c>
      <c r="B273" s="30">
        <v>54841.36</v>
      </c>
      <c r="C273" s="104">
        <v>0.09</v>
      </c>
      <c r="D273" s="23"/>
    </row>
    <row r="274" spans="1:4" x14ac:dyDescent="0.25">
      <c r="A274" s="103" t="s">
        <v>176</v>
      </c>
      <c r="B274" s="30">
        <v>3758858.8</v>
      </c>
      <c r="C274" s="104">
        <v>6.22</v>
      </c>
      <c r="D274" s="23"/>
    </row>
    <row r="275" spans="1:4" x14ac:dyDescent="0.25">
      <c r="A275" s="103" t="s">
        <v>177</v>
      </c>
      <c r="B275" s="30">
        <v>87098.96</v>
      </c>
      <c r="C275" s="104">
        <v>0.14000000000000001</v>
      </c>
      <c r="D275" s="23"/>
    </row>
    <row r="276" spans="1:4" x14ac:dyDescent="0.25">
      <c r="A276" s="103" t="s">
        <v>178</v>
      </c>
      <c r="B276" s="30">
        <v>1854304.47</v>
      </c>
      <c r="C276" s="104">
        <v>3.07</v>
      </c>
      <c r="D276" s="23"/>
    </row>
    <row r="277" spans="1:4" x14ac:dyDescent="0.25">
      <c r="A277" s="103" t="s">
        <v>179</v>
      </c>
      <c r="B277" s="30">
        <v>1139773.49</v>
      </c>
      <c r="C277" s="104">
        <v>1.89</v>
      </c>
      <c r="D277" s="23"/>
    </row>
    <row r="278" spans="1:4" x14ac:dyDescent="0.25">
      <c r="A278" s="103" t="s">
        <v>180</v>
      </c>
      <c r="B278" s="30">
        <v>1170900.8700000001</v>
      </c>
      <c r="C278" s="104">
        <v>1.94</v>
      </c>
      <c r="D278" s="23"/>
    </row>
    <row r="279" spans="1:4" x14ac:dyDescent="0.25">
      <c r="A279" s="103" t="s">
        <v>181</v>
      </c>
      <c r="B279" s="30">
        <v>60318.6</v>
      </c>
      <c r="C279" s="104">
        <v>0.1</v>
      </c>
      <c r="D279" s="23"/>
    </row>
    <row r="280" spans="1:4" x14ac:dyDescent="0.25">
      <c r="A280" s="103" t="s">
        <v>182</v>
      </c>
      <c r="B280" s="30">
        <v>5110917.63</v>
      </c>
      <c r="C280" s="104">
        <v>8.4600000000000009</v>
      </c>
      <c r="D280" s="23"/>
    </row>
    <row r="281" spans="1:4" x14ac:dyDescent="0.25">
      <c r="A281" s="103" t="s">
        <v>183</v>
      </c>
      <c r="B281" s="30">
        <v>261982.79</v>
      </c>
      <c r="C281" s="104">
        <v>0.43</v>
      </c>
      <c r="D281" s="23"/>
    </row>
    <row r="282" spans="1:4" x14ac:dyDescent="0.25">
      <c r="A282" s="103" t="s">
        <v>184</v>
      </c>
      <c r="B282" s="30">
        <v>17520.21</v>
      </c>
      <c r="C282" s="104">
        <v>0.03</v>
      </c>
      <c r="D282" s="23"/>
    </row>
    <row r="283" spans="1:4" x14ac:dyDescent="0.25">
      <c r="A283" s="103" t="s">
        <v>185</v>
      </c>
      <c r="B283" s="30">
        <v>59597.05</v>
      </c>
      <c r="C283" s="104">
        <v>0.1</v>
      </c>
      <c r="D283" s="23"/>
    </row>
    <row r="284" spans="1:4" x14ac:dyDescent="0.25">
      <c r="A284" s="103" t="s">
        <v>186</v>
      </c>
      <c r="B284" s="30">
        <v>122896.49</v>
      </c>
      <c r="C284" s="104">
        <v>0.2</v>
      </c>
      <c r="D284" s="23"/>
    </row>
    <row r="285" spans="1:4" x14ac:dyDescent="0.25">
      <c r="A285" s="103" t="s">
        <v>187</v>
      </c>
      <c r="B285" s="30">
        <v>155018.79999999999</v>
      </c>
      <c r="C285" s="104">
        <v>0.26</v>
      </c>
      <c r="D285" s="23"/>
    </row>
    <row r="286" spans="1:4" x14ac:dyDescent="0.25">
      <c r="A286" s="103" t="s">
        <v>188</v>
      </c>
      <c r="B286" s="30">
        <v>43214.400000000001</v>
      </c>
      <c r="C286" s="104">
        <v>7.0000000000000007E-2</v>
      </c>
      <c r="D286" s="23"/>
    </row>
    <row r="287" spans="1:4" x14ac:dyDescent="0.25">
      <c r="A287" s="103" t="s">
        <v>189</v>
      </c>
      <c r="B287" s="30">
        <v>464</v>
      </c>
      <c r="C287" s="104">
        <v>0</v>
      </c>
      <c r="D287" s="23"/>
    </row>
    <row r="288" spans="1:4" x14ac:dyDescent="0.25">
      <c r="A288" s="103" t="s">
        <v>190</v>
      </c>
      <c r="B288" s="30">
        <v>144351.15</v>
      </c>
      <c r="C288" s="104">
        <v>0.24</v>
      </c>
      <c r="D288" s="23"/>
    </row>
    <row r="289" spans="1:4" x14ac:dyDescent="0.25">
      <c r="A289" s="103" t="s">
        <v>191</v>
      </c>
      <c r="B289" s="30">
        <v>6000</v>
      </c>
      <c r="C289" s="104">
        <v>0.01</v>
      </c>
      <c r="D289" s="23"/>
    </row>
    <row r="290" spans="1:4" x14ac:dyDescent="0.25">
      <c r="A290" s="103" t="s">
        <v>192</v>
      </c>
      <c r="B290" s="30">
        <v>431.74</v>
      </c>
      <c r="C290" s="104">
        <v>0</v>
      </c>
      <c r="D290" s="23"/>
    </row>
    <row r="291" spans="1:4" x14ac:dyDescent="0.25">
      <c r="A291" s="103" t="s">
        <v>193</v>
      </c>
      <c r="B291" s="30">
        <v>316.8</v>
      </c>
      <c r="C291" s="104">
        <v>0</v>
      </c>
      <c r="D291" s="23"/>
    </row>
    <row r="292" spans="1:4" x14ac:dyDescent="0.25">
      <c r="A292" s="103" t="s">
        <v>194</v>
      </c>
      <c r="B292" s="30">
        <v>2171.23</v>
      </c>
      <c r="C292" s="104">
        <v>0</v>
      </c>
      <c r="D292" s="23"/>
    </row>
    <row r="293" spans="1:4" x14ac:dyDescent="0.25">
      <c r="A293" s="103" t="s">
        <v>195</v>
      </c>
      <c r="B293" s="30">
        <v>310</v>
      </c>
      <c r="C293" s="104">
        <v>0</v>
      </c>
      <c r="D293" s="23"/>
    </row>
    <row r="294" spans="1:4" x14ac:dyDescent="0.25">
      <c r="A294" s="103" t="s">
        <v>196</v>
      </c>
      <c r="B294" s="30">
        <v>57</v>
      </c>
      <c r="C294" s="104">
        <v>0</v>
      </c>
      <c r="D294" s="23"/>
    </row>
    <row r="295" spans="1:4" x14ac:dyDescent="0.25">
      <c r="A295" s="103" t="s">
        <v>197</v>
      </c>
      <c r="B295" s="30">
        <v>7061.03</v>
      </c>
      <c r="C295" s="104">
        <v>0.01</v>
      </c>
      <c r="D295" s="23"/>
    </row>
    <row r="296" spans="1:4" x14ac:dyDescent="0.25">
      <c r="A296" s="103" t="s">
        <v>198</v>
      </c>
      <c r="B296" s="30">
        <v>121129.66</v>
      </c>
      <c r="C296" s="104">
        <v>0.2</v>
      </c>
      <c r="D296" s="23"/>
    </row>
    <row r="297" spans="1:4" x14ac:dyDescent="0.25">
      <c r="A297" s="103" t="s">
        <v>199</v>
      </c>
      <c r="B297" s="30">
        <v>72266.67</v>
      </c>
      <c r="C297" s="104">
        <v>0.12</v>
      </c>
      <c r="D297" s="23"/>
    </row>
    <row r="298" spans="1:4" x14ac:dyDescent="0.25">
      <c r="A298" s="103" t="s">
        <v>200</v>
      </c>
      <c r="B298" s="30">
        <v>32273.09</v>
      </c>
      <c r="C298" s="104">
        <v>0.05</v>
      </c>
      <c r="D298" s="23"/>
    </row>
    <row r="299" spans="1:4" x14ac:dyDescent="0.25">
      <c r="A299" s="103" t="s">
        <v>201</v>
      </c>
      <c r="B299" s="30">
        <v>94601.78</v>
      </c>
      <c r="C299" s="104">
        <v>0.16</v>
      </c>
      <c r="D299" s="23"/>
    </row>
    <row r="300" spans="1:4" x14ac:dyDescent="0.25">
      <c r="A300" s="103" t="s">
        <v>202</v>
      </c>
      <c r="B300" s="30">
        <v>20540.53</v>
      </c>
      <c r="C300" s="104">
        <v>0.03</v>
      </c>
      <c r="D300" s="23"/>
    </row>
    <row r="301" spans="1:4" x14ac:dyDescent="0.25">
      <c r="A301" s="103" t="s">
        <v>203</v>
      </c>
      <c r="B301" s="30">
        <v>3999.22</v>
      </c>
      <c r="C301" s="104">
        <v>0.01</v>
      </c>
      <c r="D301" s="23"/>
    </row>
    <row r="302" spans="1:4" x14ac:dyDescent="0.25">
      <c r="A302" s="103" t="s">
        <v>204</v>
      </c>
      <c r="B302" s="30">
        <v>13833.88</v>
      </c>
      <c r="C302" s="104">
        <v>0.02</v>
      </c>
      <c r="D302" s="23"/>
    </row>
    <row r="303" spans="1:4" x14ac:dyDescent="0.25">
      <c r="A303" s="103" t="s">
        <v>205</v>
      </c>
      <c r="B303" s="30">
        <v>23161.61</v>
      </c>
      <c r="C303" s="104">
        <v>0.04</v>
      </c>
      <c r="D303" s="23"/>
    </row>
    <row r="304" spans="1:4" x14ac:dyDescent="0.25">
      <c r="A304" s="103" t="s">
        <v>206</v>
      </c>
      <c r="B304" s="30">
        <v>55262.6</v>
      </c>
      <c r="C304" s="104">
        <v>0.09</v>
      </c>
      <c r="D304" s="23"/>
    </row>
    <row r="305" spans="1:4" x14ac:dyDescent="0.25">
      <c r="A305" s="103" t="s">
        <v>207</v>
      </c>
      <c r="B305" s="30">
        <v>4476.07</v>
      </c>
      <c r="C305" s="104">
        <v>0.01</v>
      </c>
      <c r="D305" s="23"/>
    </row>
    <row r="306" spans="1:4" x14ac:dyDescent="0.25">
      <c r="A306" s="103" t="s">
        <v>208</v>
      </c>
      <c r="B306" s="30">
        <v>5452</v>
      </c>
      <c r="C306" s="104">
        <v>0.01</v>
      </c>
      <c r="D306" s="23"/>
    </row>
    <row r="307" spans="1:4" x14ac:dyDescent="0.25">
      <c r="A307" s="103" t="s">
        <v>209</v>
      </c>
      <c r="B307" s="30">
        <v>590000</v>
      </c>
      <c r="C307" s="104">
        <v>0.98</v>
      </c>
      <c r="D307" s="23"/>
    </row>
    <row r="308" spans="1:4" x14ac:dyDescent="0.25">
      <c r="A308" s="103" t="s">
        <v>210</v>
      </c>
      <c r="B308" s="30">
        <v>200167.43</v>
      </c>
      <c r="C308" s="104">
        <v>0.33</v>
      </c>
      <c r="D308" s="23"/>
    </row>
    <row r="309" spans="1:4" x14ac:dyDescent="0.25">
      <c r="A309" s="103" t="s">
        <v>211</v>
      </c>
      <c r="B309" s="30">
        <v>6894.99</v>
      </c>
      <c r="C309" s="104">
        <v>0.01</v>
      </c>
      <c r="D309" s="23"/>
    </row>
    <row r="310" spans="1:4" x14ac:dyDescent="0.25">
      <c r="A310" s="103" t="s">
        <v>212</v>
      </c>
      <c r="B310" s="30">
        <v>7501.64</v>
      </c>
      <c r="C310" s="104">
        <v>0.01</v>
      </c>
      <c r="D310" s="23"/>
    </row>
    <row r="311" spans="1:4" x14ac:dyDescent="0.25">
      <c r="A311" s="103" t="s">
        <v>213</v>
      </c>
      <c r="B311" s="30">
        <v>889.03</v>
      </c>
      <c r="C311" s="104">
        <v>0</v>
      </c>
      <c r="D311" s="23"/>
    </row>
    <row r="312" spans="1:4" x14ac:dyDescent="0.25">
      <c r="A312" s="103" t="s">
        <v>214</v>
      </c>
      <c r="B312" s="30">
        <v>55800.65</v>
      </c>
      <c r="C312" s="104">
        <v>0.09</v>
      </c>
      <c r="D312" s="23"/>
    </row>
    <row r="313" spans="1:4" x14ac:dyDescent="0.25">
      <c r="A313" s="103" t="s">
        <v>215</v>
      </c>
      <c r="B313" s="30">
        <v>7324.82</v>
      </c>
      <c r="C313" s="104">
        <v>0.01</v>
      </c>
      <c r="D313" s="23"/>
    </row>
    <row r="314" spans="1:4" x14ac:dyDescent="0.25">
      <c r="A314" s="103" t="s">
        <v>216</v>
      </c>
      <c r="B314" s="30">
        <v>13159.98</v>
      </c>
      <c r="C314" s="104">
        <v>0.02</v>
      </c>
      <c r="D314" s="23"/>
    </row>
    <row r="315" spans="1:4" x14ac:dyDescent="0.25">
      <c r="A315" s="103" t="s">
        <v>217</v>
      </c>
      <c r="B315" s="30">
        <v>84711.79</v>
      </c>
      <c r="C315" s="104">
        <v>0.14000000000000001</v>
      </c>
      <c r="D315" s="23"/>
    </row>
    <row r="316" spans="1:4" x14ac:dyDescent="0.25">
      <c r="A316" s="103" t="s">
        <v>218</v>
      </c>
      <c r="B316" s="30">
        <v>19826</v>
      </c>
      <c r="C316" s="104">
        <v>0.03</v>
      </c>
      <c r="D316" s="23"/>
    </row>
    <row r="317" spans="1:4" x14ac:dyDescent="0.25">
      <c r="A317" s="103" t="s">
        <v>219</v>
      </c>
      <c r="B317" s="30">
        <v>21579.24</v>
      </c>
      <c r="C317" s="104">
        <v>0.04</v>
      </c>
      <c r="D317" s="23"/>
    </row>
    <row r="318" spans="1:4" x14ac:dyDescent="0.25">
      <c r="A318" s="103" t="s">
        <v>220</v>
      </c>
      <c r="B318" s="30">
        <v>25632.7</v>
      </c>
      <c r="C318" s="104">
        <v>0.04</v>
      </c>
      <c r="D318" s="23"/>
    </row>
    <row r="319" spans="1:4" x14ac:dyDescent="0.25">
      <c r="A319" s="103" t="s">
        <v>221</v>
      </c>
      <c r="B319" s="30">
        <v>558023.04</v>
      </c>
      <c r="C319" s="104">
        <v>0.92</v>
      </c>
      <c r="D319" s="23"/>
    </row>
    <row r="320" spans="1:4" x14ac:dyDescent="0.25">
      <c r="A320" s="103" t="s">
        <v>222</v>
      </c>
      <c r="B320" s="30">
        <v>1147.7</v>
      </c>
      <c r="C320" s="104">
        <v>0</v>
      </c>
      <c r="D320" s="23"/>
    </row>
    <row r="321" spans="1:4" x14ac:dyDescent="0.25">
      <c r="A321" s="103" t="s">
        <v>223</v>
      </c>
      <c r="B321" s="30">
        <v>144000</v>
      </c>
      <c r="C321" s="104">
        <v>0.24</v>
      </c>
      <c r="D321" s="23"/>
    </row>
    <row r="322" spans="1:4" x14ac:dyDescent="0.25">
      <c r="A322" s="103" t="s">
        <v>224</v>
      </c>
      <c r="B322" s="30">
        <v>3511.4</v>
      </c>
      <c r="C322" s="104">
        <v>0.01</v>
      </c>
      <c r="D322" s="23"/>
    </row>
    <row r="323" spans="1:4" x14ac:dyDescent="0.25">
      <c r="A323" s="103" t="s">
        <v>225</v>
      </c>
      <c r="B323" s="30">
        <v>34839</v>
      </c>
      <c r="C323" s="104">
        <v>0.06</v>
      </c>
      <c r="D323" s="23"/>
    </row>
    <row r="324" spans="1:4" x14ac:dyDescent="0.25">
      <c r="A324" s="103" t="s">
        <v>226</v>
      </c>
      <c r="B324" s="30">
        <v>423336.28</v>
      </c>
      <c r="C324" s="104">
        <v>0.7</v>
      </c>
      <c r="D324" s="23"/>
    </row>
    <row r="325" spans="1:4" x14ac:dyDescent="0.25">
      <c r="A325" s="103" t="s">
        <v>227</v>
      </c>
      <c r="B325" s="30">
        <v>13003.69</v>
      </c>
      <c r="C325" s="104">
        <v>0.02</v>
      </c>
      <c r="D325" s="23"/>
    </row>
    <row r="326" spans="1:4" x14ac:dyDescent="0.25">
      <c r="A326" s="103" t="s">
        <v>228</v>
      </c>
      <c r="B326" s="30">
        <v>87670</v>
      </c>
      <c r="C326" s="104">
        <v>0.15</v>
      </c>
      <c r="D326" s="23"/>
    </row>
    <row r="327" spans="1:4" x14ac:dyDescent="0.25">
      <c r="A327" s="103" t="s">
        <v>229</v>
      </c>
      <c r="B327" s="30">
        <v>30000</v>
      </c>
      <c r="C327" s="104">
        <v>0.05</v>
      </c>
      <c r="D327" s="23"/>
    </row>
    <row r="328" spans="1:4" x14ac:dyDescent="0.25">
      <c r="A328" s="103" t="s">
        <v>230</v>
      </c>
      <c r="B328" s="30">
        <v>188206.72</v>
      </c>
      <c r="C328" s="104">
        <v>0.31</v>
      </c>
      <c r="D328" s="23"/>
    </row>
    <row r="329" spans="1:4" x14ac:dyDescent="0.25">
      <c r="A329" s="103" t="s">
        <v>231</v>
      </c>
      <c r="B329" s="30">
        <v>3206.36</v>
      </c>
      <c r="C329" s="104">
        <v>0.01</v>
      </c>
      <c r="D329" s="23"/>
    </row>
    <row r="330" spans="1:4" x14ac:dyDescent="0.25">
      <c r="A330" s="103" t="s">
        <v>232</v>
      </c>
      <c r="B330" s="30">
        <v>93032</v>
      </c>
      <c r="C330" s="104">
        <v>0.15</v>
      </c>
      <c r="D330" s="23"/>
    </row>
    <row r="331" spans="1:4" x14ac:dyDescent="0.25">
      <c r="A331" s="103" t="s">
        <v>233</v>
      </c>
      <c r="B331" s="30">
        <v>16131.57</v>
      </c>
      <c r="C331" s="104">
        <v>0.03</v>
      </c>
      <c r="D331" s="23"/>
    </row>
    <row r="332" spans="1:4" x14ac:dyDescent="0.25">
      <c r="A332" s="103" t="s">
        <v>234</v>
      </c>
      <c r="B332" s="30">
        <v>41748.400000000001</v>
      </c>
      <c r="C332" s="104">
        <v>7.0000000000000007E-2</v>
      </c>
      <c r="D332" s="23"/>
    </row>
    <row r="333" spans="1:4" x14ac:dyDescent="0.25">
      <c r="A333" s="103" t="s">
        <v>235</v>
      </c>
      <c r="B333" s="30">
        <v>282347.59999999998</v>
      </c>
      <c r="C333" s="104">
        <v>0.47</v>
      </c>
      <c r="D333" s="23"/>
    </row>
    <row r="334" spans="1:4" x14ac:dyDescent="0.25">
      <c r="A334" s="103" t="s">
        <v>236</v>
      </c>
      <c r="B334" s="30">
        <v>366988.62</v>
      </c>
      <c r="C334" s="104">
        <v>0.61</v>
      </c>
      <c r="D334" s="23"/>
    </row>
    <row r="335" spans="1:4" x14ac:dyDescent="0.25">
      <c r="A335" s="103" t="s">
        <v>237</v>
      </c>
      <c r="B335" s="30">
        <v>1409917.67</v>
      </c>
      <c r="C335" s="104">
        <v>2.33</v>
      </c>
      <c r="D335" s="23"/>
    </row>
    <row r="336" spans="1:4" x14ac:dyDescent="0.25">
      <c r="A336" s="103" t="s">
        <v>238</v>
      </c>
      <c r="B336" s="30">
        <v>226053</v>
      </c>
      <c r="C336" s="104">
        <v>0.37</v>
      </c>
      <c r="D336" s="23"/>
    </row>
    <row r="337" spans="1:4" x14ac:dyDescent="0.25">
      <c r="A337" s="103" t="s">
        <v>239</v>
      </c>
      <c r="B337" s="30">
        <v>48292.67</v>
      </c>
      <c r="C337" s="104">
        <v>0.08</v>
      </c>
      <c r="D337" s="23"/>
    </row>
    <row r="338" spans="1:4" x14ac:dyDescent="0.25">
      <c r="A338" s="103" t="s">
        <v>240</v>
      </c>
      <c r="B338" s="30">
        <v>132424.94</v>
      </c>
      <c r="C338" s="104">
        <v>0.22</v>
      </c>
      <c r="D338" s="23"/>
    </row>
    <row r="339" spans="1:4" x14ac:dyDescent="0.25">
      <c r="A339" s="103" t="s">
        <v>241</v>
      </c>
      <c r="B339" s="30">
        <v>236444.4</v>
      </c>
      <c r="C339" s="104">
        <v>0.39</v>
      </c>
      <c r="D339" s="23"/>
    </row>
    <row r="340" spans="1:4" x14ac:dyDescent="0.25">
      <c r="A340" s="103" t="s">
        <v>242</v>
      </c>
      <c r="B340" s="30">
        <v>592.16</v>
      </c>
      <c r="C340" s="104">
        <v>0</v>
      </c>
      <c r="D340" s="23"/>
    </row>
    <row r="341" spans="1:4" x14ac:dyDescent="0.25">
      <c r="A341" s="103" t="s">
        <v>243</v>
      </c>
      <c r="B341" s="30">
        <v>59917.64</v>
      </c>
      <c r="C341" s="104">
        <v>0.1</v>
      </c>
      <c r="D341" s="23"/>
    </row>
    <row r="342" spans="1:4" x14ac:dyDescent="0.25">
      <c r="A342" s="103" t="s">
        <v>244</v>
      </c>
      <c r="B342" s="30">
        <v>420499.36</v>
      </c>
      <c r="C342" s="104">
        <v>0.7</v>
      </c>
      <c r="D342" s="23"/>
    </row>
    <row r="343" spans="1:4" x14ac:dyDescent="0.25">
      <c r="A343" s="103" t="s">
        <v>245</v>
      </c>
      <c r="B343" s="30">
        <v>15620</v>
      </c>
      <c r="C343" s="104">
        <v>0.03</v>
      </c>
      <c r="D343" s="23"/>
    </row>
    <row r="344" spans="1:4" x14ac:dyDescent="0.25">
      <c r="A344" s="103" t="s">
        <v>246</v>
      </c>
      <c r="B344" s="30">
        <v>257616.08</v>
      </c>
      <c r="C344" s="104">
        <v>0.43</v>
      </c>
      <c r="D344" s="23"/>
    </row>
    <row r="345" spans="1:4" x14ac:dyDescent="0.25">
      <c r="A345" s="103" t="s">
        <v>247</v>
      </c>
      <c r="B345" s="30">
        <v>83183.81</v>
      </c>
      <c r="C345" s="104">
        <v>0.14000000000000001</v>
      </c>
      <c r="D345" s="23"/>
    </row>
    <row r="346" spans="1:4" x14ac:dyDescent="0.25">
      <c r="A346" s="103" t="s">
        <v>248</v>
      </c>
      <c r="B346" s="30">
        <v>1446330.62</v>
      </c>
      <c r="C346" s="104">
        <v>2.39</v>
      </c>
      <c r="D346" s="23"/>
    </row>
    <row r="347" spans="1:4" x14ac:dyDescent="0.25">
      <c r="A347" s="103" t="s">
        <v>249</v>
      </c>
      <c r="B347" s="30">
        <v>246675.16</v>
      </c>
      <c r="C347" s="104">
        <v>0.41</v>
      </c>
      <c r="D347" s="23"/>
    </row>
    <row r="348" spans="1:4" x14ac:dyDescent="0.25">
      <c r="A348" s="103" t="s">
        <v>250</v>
      </c>
      <c r="B348" s="30">
        <v>385328.49</v>
      </c>
      <c r="C348" s="104">
        <v>0.64</v>
      </c>
      <c r="D348" s="23"/>
    </row>
    <row r="349" spans="1:4" x14ac:dyDescent="0.25">
      <c r="A349" s="103" t="s">
        <v>251</v>
      </c>
      <c r="B349" s="30">
        <v>22889.759999999998</v>
      </c>
      <c r="C349" s="104">
        <v>0.04</v>
      </c>
      <c r="D349" s="23"/>
    </row>
    <row r="350" spans="1:4" x14ac:dyDescent="0.25">
      <c r="A350" s="103" t="s">
        <v>252</v>
      </c>
      <c r="B350" s="30">
        <v>112332.33</v>
      </c>
      <c r="C350" s="104">
        <v>0.19</v>
      </c>
      <c r="D350" s="23"/>
    </row>
    <row r="351" spans="1:4" x14ac:dyDescent="0.25">
      <c r="A351" s="103" t="s">
        <v>253</v>
      </c>
      <c r="B351" s="30">
        <v>219914.74</v>
      </c>
      <c r="C351" s="104">
        <v>0.36</v>
      </c>
      <c r="D351" s="23"/>
    </row>
    <row r="352" spans="1:4" x14ac:dyDescent="0.25">
      <c r="A352" s="103" t="s">
        <v>254</v>
      </c>
      <c r="B352" s="30">
        <v>3192.84</v>
      </c>
      <c r="C352" s="104">
        <v>0.01</v>
      </c>
      <c r="D352" s="23"/>
    </row>
    <row r="353" spans="1:4" x14ac:dyDescent="0.25">
      <c r="A353" s="103" t="s">
        <v>255</v>
      </c>
      <c r="B353" s="30">
        <v>341250.87</v>
      </c>
      <c r="C353" s="104">
        <v>0.56999999999999995</v>
      </c>
      <c r="D353" s="23"/>
    </row>
    <row r="354" spans="1:4" x14ac:dyDescent="0.25">
      <c r="A354" s="103" t="s">
        <v>256</v>
      </c>
      <c r="B354" s="30">
        <v>36936.879999999997</v>
      </c>
      <c r="C354" s="104">
        <v>0.06</v>
      </c>
      <c r="D354" s="23"/>
    </row>
    <row r="355" spans="1:4" x14ac:dyDescent="0.25">
      <c r="A355" s="103" t="s">
        <v>257</v>
      </c>
      <c r="B355" s="30">
        <v>47400</v>
      </c>
      <c r="C355" s="104">
        <v>0.08</v>
      </c>
      <c r="D355" s="23"/>
    </row>
    <row r="356" spans="1:4" x14ac:dyDescent="0.25">
      <c r="A356" s="103" t="s">
        <v>258</v>
      </c>
      <c r="B356" s="30">
        <v>51772.98</v>
      </c>
      <c r="C356" s="104">
        <v>0.09</v>
      </c>
      <c r="D356" s="23"/>
    </row>
    <row r="357" spans="1:4" x14ac:dyDescent="0.25">
      <c r="A357" s="103" t="s">
        <v>259</v>
      </c>
      <c r="B357" s="30">
        <v>468014.41</v>
      </c>
      <c r="C357" s="104">
        <v>0.77</v>
      </c>
      <c r="D357" s="23"/>
    </row>
    <row r="358" spans="1:4" x14ac:dyDescent="0.25">
      <c r="A358" s="103" t="s">
        <v>260</v>
      </c>
      <c r="B358" s="30">
        <v>8369</v>
      </c>
      <c r="C358" s="104">
        <v>0.01</v>
      </c>
      <c r="D358" s="23"/>
    </row>
    <row r="359" spans="1:4" x14ac:dyDescent="0.25">
      <c r="A359" s="103" t="s">
        <v>261</v>
      </c>
      <c r="B359" s="30">
        <v>45384</v>
      </c>
      <c r="C359" s="104">
        <v>0.08</v>
      </c>
      <c r="D359" s="23"/>
    </row>
    <row r="360" spans="1:4" x14ac:dyDescent="0.25">
      <c r="A360" s="103" t="s">
        <v>262</v>
      </c>
      <c r="B360" s="30">
        <v>480763.35</v>
      </c>
      <c r="C360" s="104">
        <v>0.8</v>
      </c>
      <c r="D360" s="23"/>
    </row>
    <row r="361" spans="1:4" x14ac:dyDescent="0.25">
      <c r="A361" s="103" t="s">
        <v>263</v>
      </c>
      <c r="B361" s="30">
        <v>1161531.67</v>
      </c>
      <c r="C361" s="104">
        <v>1.92</v>
      </c>
      <c r="D361" s="23"/>
    </row>
    <row r="362" spans="1:4" x14ac:dyDescent="0.25">
      <c r="A362" s="103" t="s">
        <v>264</v>
      </c>
      <c r="B362" s="30">
        <v>2526952.69</v>
      </c>
      <c r="C362" s="104">
        <v>4.18</v>
      </c>
      <c r="D362" s="23"/>
    </row>
    <row r="363" spans="1:4" x14ac:dyDescent="0.25">
      <c r="A363" s="103" t="s">
        <v>265</v>
      </c>
      <c r="B363" s="30">
        <v>880024.41</v>
      </c>
      <c r="C363" s="104">
        <v>1.46</v>
      </c>
      <c r="D363" s="23"/>
    </row>
    <row r="364" spans="1:4" x14ac:dyDescent="0.25">
      <c r="A364" s="103" t="s">
        <v>266</v>
      </c>
      <c r="B364" s="30">
        <v>713</v>
      </c>
      <c r="C364" s="104">
        <v>0</v>
      </c>
      <c r="D364" s="23"/>
    </row>
    <row r="365" spans="1:4" x14ac:dyDescent="0.25">
      <c r="A365" s="103" t="s">
        <v>267</v>
      </c>
      <c r="B365" s="30">
        <v>926546.09</v>
      </c>
      <c r="C365" s="104">
        <v>1.53</v>
      </c>
      <c r="D365" s="23"/>
    </row>
    <row r="366" spans="1:4" x14ac:dyDescent="0.25">
      <c r="A366" s="103" t="s">
        <v>268</v>
      </c>
      <c r="B366" s="30">
        <v>121032.18</v>
      </c>
      <c r="C366" s="104">
        <v>0.2</v>
      </c>
      <c r="D366" s="23"/>
    </row>
    <row r="367" spans="1:4" x14ac:dyDescent="0.25">
      <c r="A367" s="103" t="s">
        <v>269</v>
      </c>
      <c r="B367" s="30">
        <v>83257.88</v>
      </c>
      <c r="C367" s="104">
        <v>0.14000000000000001</v>
      </c>
      <c r="D367" s="23"/>
    </row>
    <row r="368" spans="1:4" x14ac:dyDescent="0.25">
      <c r="A368" s="103" t="s">
        <v>270</v>
      </c>
      <c r="B368" s="30">
        <v>12026.83</v>
      </c>
      <c r="C368" s="104">
        <v>0.02</v>
      </c>
      <c r="D368" s="23"/>
    </row>
    <row r="369" spans="1:4" x14ac:dyDescent="0.25">
      <c r="A369" s="103" t="s">
        <v>271</v>
      </c>
      <c r="B369" s="30">
        <v>19263.52</v>
      </c>
      <c r="C369" s="104">
        <v>0.03</v>
      </c>
      <c r="D369" s="23"/>
    </row>
    <row r="370" spans="1:4" x14ac:dyDescent="0.25">
      <c r="A370" s="103" t="s">
        <v>272</v>
      </c>
      <c r="B370" s="30">
        <v>30481.02</v>
      </c>
      <c r="C370" s="104">
        <v>0.05</v>
      </c>
      <c r="D370" s="23"/>
    </row>
    <row r="371" spans="1:4" x14ac:dyDescent="0.25">
      <c r="A371" s="103" t="s">
        <v>273</v>
      </c>
      <c r="B371" s="30">
        <v>543096.43000000005</v>
      </c>
      <c r="C371" s="104">
        <v>0.9</v>
      </c>
      <c r="D371" s="23"/>
    </row>
    <row r="372" spans="1:4" x14ac:dyDescent="0.25">
      <c r="A372" s="103" t="s">
        <v>274</v>
      </c>
      <c r="B372" s="30">
        <v>472338.27</v>
      </c>
      <c r="C372" s="104">
        <v>0.78</v>
      </c>
      <c r="D372" s="23"/>
    </row>
    <row r="373" spans="1:4" x14ac:dyDescent="0.25">
      <c r="A373" s="103" t="s">
        <v>275</v>
      </c>
      <c r="B373" s="30">
        <v>167349.48000000001</v>
      </c>
      <c r="C373" s="104">
        <v>0.28000000000000003</v>
      </c>
      <c r="D373" s="23"/>
    </row>
    <row r="374" spans="1:4" x14ac:dyDescent="0.25">
      <c r="A374" s="103" t="s">
        <v>276</v>
      </c>
      <c r="B374" s="30">
        <v>75540.7</v>
      </c>
      <c r="C374" s="104">
        <v>0.13</v>
      </c>
      <c r="D374" s="23"/>
    </row>
    <row r="375" spans="1:4" x14ac:dyDescent="0.25">
      <c r="A375" s="103" t="s">
        <v>277</v>
      </c>
      <c r="B375" s="30">
        <v>45778.67</v>
      </c>
      <c r="C375" s="104">
        <v>0.08</v>
      </c>
      <c r="D375" s="23"/>
    </row>
    <row r="376" spans="1:4" x14ac:dyDescent="0.25">
      <c r="A376" s="103" t="s">
        <v>278</v>
      </c>
      <c r="B376" s="30">
        <v>233155.86</v>
      </c>
      <c r="C376" s="104">
        <v>0.39</v>
      </c>
      <c r="D376" s="23"/>
    </row>
    <row r="377" spans="1:4" x14ac:dyDescent="0.25">
      <c r="A377" s="103" t="s">
        <v>279</v>
      </c>
      <c r="B377" s="30">
        <v>83289.14</v>
      </c>
      <c r="C377" s="104">
        <v>0.14000000000000001</v>
      </c>
      <c r="D377" s="23"/>
    </row>
    <row r="378" spans="1:4" x14ac:dyDescent="0.25">
      <c r="A378" s="103" t="s">
        <v>280</v>
      </c>
      <c r="B378" s="30">
        <v>1200</v>
      </c>
      <c r="C378" s="104">
        <v>0</v>
      </c>
      <c r="D378" s="23"/>
    </row>
    <row r="379" spans="1:4" x14ac:dyDescent="0.25">
      <c r="A379" s="103" t="s">
        <v>281</v>
      </c>
      <c r="B379" s="30">
        <v>8504.4</v>
      </c>
      <c r="C379" s="104">
        <v>0.01</v>
      </c>
      <c r="D379" s="23"/>
    </row>
    <row r="380" spans="1:4" x14ac:dyDescent="0.25">
      <c r="A380" s="103"/>
      <c r="B380" s="30"/>
      <c r="C380" s="104"/>
      <c r="D380" s="23"/>
    </row>
    <row r="381" spans="1:4" ht="15.75" customHeight="1" x14ac:dyDescent="0.25">
      <c r="B381" s="77">
        <f>SUM(B271:B380)</f>
        <v>60401645.350000001</v>
      </c>
      <c r="C381" s="59" t="s">
        <v>282</v>
      </c>
      <c r="D381" s="19"/>
    </row>
    <row r="384" spans="1:4" x14ac:dyDescent="0.25">
      <c r="A384" s="12" t="s">
        <v>283</v>
      </c>
    </row>
    <row r="386" spans="1:6" ht="28.5" customHeight="1" x14ac:dyDescent="0.25">
      <c r="A386" s="61" t="s">
        <v>284</v>
      </c>
      <c r="B386" s="62" t="s">
        <v>42</v>
      </c>
      <c r="C386" s="19" t="s">
        <v>43</v>
      </c>
      <c r="D386" s="94" t="s">
        <v>285</v>
      </c>
      <c r="E386" s="105" t="s">
        <v>7</v>
      </c>
      <c r="F386" s="62" t="s">
        <v>124</v>
      </c>
    </row>
    <row r="387" spans="1:6" x14ac:dyDescent="0.25">
      <c r="A387" s="47" t="s">
        <v>286</v>
      </c>
      <c r="B387" s="21">
        <v>21374.59</v>
      </c>
      <c r="C387" s="21">
        <v>21374.59</v>
      </c>
      <c r="D387" s="21">
        <f>C387-B387</f>
        <v>0</v>
      </c>
      <c r="E387" s="21">
        <v>0</v>
      </c>
      <c r="F387" s="106">
        <v>0</v>
      </c>
    </row>
    <row r="388" spans="1:6" x14ac:dyDescent="0.25">
      <c r="A388" s="49" t="s">
        <v>287</v>
      </c>
      <c r="B388" s="23">
        <v>-190475</v>
      </c>
      <c r="C388" s="23"/>
      <c r="D388" s="23">
        <f>C388-B388</f>
        <v>190475</v>
      </c>
      <c r="E388" s="23"/>
      <c r="F388" s="37"/>
    </row>
    <row r="389" spans="1:6" x14ac:dyDescent="0.25">
      <c r="A389" s="49" t="s">
        <v>288</v>
      </c>
      <c r="B389" s="23">
        <v>-2039990.63</v>
      </c>
      <c r="C389" s="23"/>
      <c r="D389" s="23">
        <f t="shared" ref="D389:D404" si="2">C389-B389</f>
        <v>2039990.63</v>
      </c>
      <c r="E389" s="23"/>
      <c r="F389" s="37"/>
    </row>
    <row r="390" spans="1:6" x14ac:dyDescent="0.25">
      <c r="A390" s="49" t="s">
        <v>289</v>
      </c>
      <c r="B390" s="23">
        <v>-3628166.57</v>
      </c>
      <c r="C390" s="23"/>
      <c r="D390" s="23">
        <f t="shared" si="2"/>
        <v>3628166.57</v>
      </c>
      <c r="E390" s="23"/>
      <c r="F390" s="37"/>
    </row>
    <row r="391" spans="1:6" x14ac:dyDescent="0.25">
      <c r="A391" s="49" t="s">
        <v>290</v>
      </c>
      <c r="B391" s="23">
        <v>-2174008.63</v>
      </c>
      <c r="C391" s="23"/>
      <c r="D391" s="23">
        <f t="shared" si="2"/>
        <v>2174008.63</v>
      </c>
      <c r="E391" s="23"/>
      <c r="F391" s="37"/>
    </row>
    <row r="392" spans="1:6" x14ac:dyDescent="0.25">
      <c r="A392" s="49" t="s">
        <v>291</v>
      </c>
      <c r="B392" s="23">
        <v>-327371</v>
      </c>
      <c r="C392" s="23">
        <v>-30000</v>
      </c>
      <c r="D392" s="23">
        <f t="shared" si="2"/>
        <v>297371</v>
      </c>
      <c r="E392" s="23"/>
      <c r="F392" s="37"/>
    </row>
    <row r="393" spans="1:6" x14ac:dyDescent="0.25">
      <c r="A393" s="49" t="s">
        <v>292</v>
      </c>
      <c r="B393" s="23">
        <v>-91137677.069999993</v>
      </c>
      <c r="C393" s="23">
        <v>-96922554.609999999</v>
      </c>
      <c r="D393" s="23">
        <f t="shared" si="2"/>
        <v>-5784877.5400000066</v>
      </c>
      <c r="E393" s="23"/>
      <c r="F393" s="37"/>
    </row>
    <row r="394" spans="1:6" x14ac:dyDescent="0.25">
      <c r="A394" s="49" t="s">
        <v>293</v>
      </c>
      <c r="B394" s="23">
        <v>-23702244.870000001</v>
      </c>
      <c r="C394" s="23">
        <v>-23719542.530000001</v>
      </c>
      <c r="D394" s="23">
        <f t="shared" si="2"/>
        <v>-17297.660000000149</v>
      </c>
      <c r="E394" s="23"/>
      <c r="F394" s="37"/>
    </row>
    <row r="395" spans="1:6" x14ac:dyDescent="0.25">
      <c r="A395" s="49" t="s">
        <v>294</v>
      </c>
      <c r="B395" s="23">
        <v>-578389.13</v>
      </c>
      <c r="C395" s="23">
        <v>-578389.13</v>
      </c>
      <c r="D395" s="23">
        <f t="shared" si="2"/>
        <v>0</v>
      </c>
      <c r="E395" s="23"/>
      <c r="F395" s="37"/>
    </row>
    <row r="396" spans="1:6" x14ac:dyDescent="0.25">
      <c r="A396" s="49" t="s">
        <v>295</v>
      </c>
      <c r="B396" s="23">
        <v>-2296357.62</v>
      </c>
      <c r="C396" s="23">
        <v>-2623728.62</v>
      </c>
      <c r="D396" s="23">
        <f t="shared" si="2"/>
        <v>-327371</v>
      </c>
      <c r="E396" s="23"/>
      <c r="F396" s="37"/>
    </row>
    <row r="397" spans="1:6" x14ac:dyDescent="0.25">
      <c r="A397" s="49" t="s">
        <v>296</v>
      </c>
      <c r="B397" s="23">
        <v>-1441113.13</v>
      </c>
      <c r="C397" s="23">
        <v>-1441113.13</v>
      </c>
      <c r="D397" s="23">
        <f t="shared" si="2"/>
        <v>0</v>
      </c>
      <c r="E397" s="23"/>
      <c r="F397" s="37"/>
    </row>
    <row r="398" spans="1:6" x14ac:dyDescent="0.25">
      <c r="A398" s="49" t="s">
        <v>297</v>
      </c>
      <c r="B398" s="23">
        <v>-2615459.89</v>
      </c>
      <c r="C398" s="23">
        <v>-2805934.89</v>
      </c>
      <c r="D398" s="23">
        <f t="shared" si="2"/>
        <v>-190475</v>
      </c>
      <c r="E398" s="23"/>
      <c r="F398" s="37"/>
    </row>
    <row r="399" spans="1:6" x14ac:dyDescent="0.25">
      <c r="A399" s="49" t="s">
        <v>298</v>
      </c>
      <c r="B399" s="23">
        <v>-1757472.81</v>
      </c>
      <c r="C399" s="23">
        <v>-3797463.44</v>
      </c>
      <c r="D399" s="23">
        <f t="shared" si="2"/>
        <v>-2039990.63</v>
      </c>
      <c r="E399" s="23"/>
      <c r="F399" s="37"/>
    </row>
    <row r="400" spans="1:6" x14ac:dyDescent="0.25">
      <c r="A400" s="49" t="s">
        <v>299</v>
      </c>
      <c r="B400" s="23">
        <v>-2855982.34</v>
      </c>
      <c r="C400" s="23">
        <v>-2855982.34</v>
      </c>
      <c r="D400" s="23">
        <f t="shared" si="2"/>
        <v>0</v>
      </c>
      <c r="E400" s="23"/>
      <c r="F400" s="37"/>
    </row>
    <row r="401" spans="1:6" x14ac:dyDescent="0.25">
      <c r="A401" s="49" t="s">
        <v>300</v>
      </c>
      <c r="B401" s="23">
        <v>96574.21</v>
      </c>
      <c r="C401" s="23">
        <v>96574.21</v>
      </c>
      <c r="D401" s="23">
        <f t="shared" si="2"/>
        <v>0</v>
      </c>
      <c r="E401" s="23"/>
      <c r="F401" s="37"/>
    </row>
    <row r="402" spans="1:6" x14ac:dyDescent="0.25">
      <c r="A402" s="49" t="s">
        <v>301</v>
      </c>
      <c r="B402" s="23">
        <v>4926067.33</v>
      </c>
      <c r="C402" s="23">
        <v>4926067.33</v>
      </c>
      <c r="D402" s="23">
        <f t="shared" si="2"/>
        <v>0</v>
      </c>
      <c r="E402" s="23"/>
      <c r="F402" s="37"/>
    </row>
    <row r="403" spans="1:6" x14ac:dyDescent="0.25">
      <c r="A403" s="49" t="s">
        <v>302</v>
      </c>
      <c r="B403" s="23">
        <v>-1321604.8700000001</v>
      </c>
      <c r="C403" s="23">
        <v>-1321604.8700000001</v>
      </c>
      <c r="D403" s="23">
        <f t="shared" si="2"/>
        <v>0</v>
      </c>
      <c r="E403" s="23"/>
      <c r="F403" s="37"/>
    </row>
    <row r="404" spans="1:6" x14ac:dyDescent="0.25">
      <c r="A404" s="49" t="s">
        <v>303</v>
      </c>
      <c r="B404" s="23">
        <v>-139923.53</v>
      </c>
      <c r="C404" s="23">
        <v>-188921.55</v>
      </c>
      <c r="D404" s="23">
        <f t="shared" si="2"/>
        <v>-48998.01999999999</v>
      </c>
      <c r="E404" s="23"/>
      <c r="F404" s="37"/>
    </row>
    <row r="405" spans="1:6" x14ac:dyDescent="0.25">
      <c r="A405" s="24"/>
      <c r="B405" s="23"/>
      <c r="C405" s="23"/>
      <c r="D405" s="23"/>
      <c r="E405" s="23"/>
      <c r="F405" s="37"/>
    </row>
    <row r="406" spans="1:6" ht="19.5" customHeight="1" x14ac:dyDescent="0.25">
      <c r="B406" s="99">
        <f>SUM(B387:B405)</f>
        <v>-131162220.95999999</v>
      </c>
      <c r="C406" s="99">
        <f>SUM(C387:C405)</f>
        <v>-131241218.97999999</v>
      </c>
      <c r="D406" s="99">
        <f>SUM(D387:D405)</f>
        <v>-78998.02000000744</v>
      </c>
      <c r="E406" s="45"/>
      <c r="F406" s="46"/>
    </row>
    <row r="413" spans="1:6" ht="27" customHeight="1" x14ac:dyDescent="0.25">
      <c r="A413" s="96" t="s">
        <v>304</v>
      </c>
      <c r="B413" s="74" t="s">
        <v>42</v>
      </c>
      <c r="C413" s="19" t="s">
        <v>43</v>
      </c>
      <c r="D413" s="19" t="s">
        <v>285</v>
      </c>
      <c r="E413" s="107" t="s">
        <v>124</v>
      </c>
    </row>
    <row r="414" spans="1:6" x14ac:dyDescent="0.25">
      <c r="A414" s="108" t="s">
        <v>305</v>
      </c>
      <c r="B414" s="21">
        <v>3950664.55</v>
      </c>
      <c r="C414" s="21">
        <v>3904371.73</v>
      </c>
      <c r="D414" s="23">
        <f t="shared" ref="D414:D428" si="3">C414-B414</f>
        <v>-46292.819999999832</v>
      </c>
      <c r="E414" s="21"/>
    </row>
    <row r="415" spans="1:6" x14ac:dyDescent="0.25">
      <c r="A415" s="103" t="s">
        <v>306</v>
      </c>
      <c r="B415" s="23">
        <v>-30418.19</v>
      </c>
      <c r="C415" s="23">
        <v>-30418.19</v>
      </c>
      <c r="D415" s="23">
        <f t="shared" si="3"/>
        <v>0</v>
      </c>
      <c r="E415" s="23"/>
    </row>
    <row r="416" spans="1:6" x14ac:dyDescent="0.25">
      <c r="A416" s="103" t="s">
        <v>307</v>
      </c>
      <c r="B416" s="23">
        <v>9555687.7400000002</v>
      </c>
      <c r="C416" s="23">
        <v>9555687.7400000002</v>
      </c>
      <c r="D416" s="23">
        <f t="shared" si="3"/>
        <v>0</v>
      </c>
      <c r="E416" s="23"/>
    </row>
    <row r="417" spans="1:5" x14ac:dyDescent="0.25">
      <c r="A417" s="103" t="s">
        <v>308</v>
      </c>
      <c r="B417" s="23">
        <v>7870532.1699999999</v>
      </c>
      <c r="C417" s="23">
        <v>7870532.1699999999</v>
      </c>
      <c r="D417" s="23">
        <f t="shared" si="3"/>
        <v>0</v>
      </c>
      <c r="E417" s="23"/>
    </row>
    <row r="418" spans="1:5" x14ac:dyDescent="0.25">
      <c r="A418" s="103" t="s">
        <v>309</v>
      </c>
      <c r="B418" s="23">
        <v>6325242.6500000004</v>
      </c>
      <c r="C418" s="23">
        <v>6325242.6500000004</v>
      </c>
      <c r="D418" s="23">
        <f t="shared" si="3"/>
        <v>0</v>
      </c>
      <c r="E418" s="23"/>
    </row>
    <row r="419" spans="1:5" x14ac:dyDescent="0.25">
      <c r="A419" s="103" t="s">
        <v>310</v>
      </c>
      <c r="B419" s="23">
        <v>14004518.77</v>
      </c>
      <c r="C419" s="23">
        <v>14004518.77</v>
      </c>
      <c r="D419" s="23">
        <f t="shared" si="3"/>
        <v>0</v>
      </c>
      <c r="E419" s="23"/>
    </row>
    <row r="420" spans="1:5" x14ac:dyDescent="0.25">
      <c r="A420" s="103" t="s">
        <v>311</v>
      </c>
      <c r="B420" s="23">
        <v>727365.41</v>
      </c>
      <c r="C420" s="23">
        <v>743959.54</v>
      </c>
      <c r="D420" s="23">
        <f t="shared" si="3"/>
        <v>16594.130000000005</v>
      </c>
      <c r="E420" s="23"/>
    </row>
    <row r="421" spans="1:5" x14ac:dyDescent="0.25">
      <c r="A421" s="103" t="s">
        <v>312</v>
      </c>
      <c r="B421" s="23">
        <v>12072233.859999999</v>
      </c>
      <c r="C421" s="23">
        <v>12072233.859999999</v>
      </c>
      <c r="D421" s="23">
        <f t="shared" si="3"/>
        <v>0</v>
      </c>
      <c r="E421" s="23"/>
    </row>
    <row r="422" spans="1:5" x14ac:dyDescent="0.25">
      <c r="A422" s="103" t="s">
        <v>313</v>
      </c>
      <c r="B422" s="23">
        <v>5484958.1600000001</v>
      </c>
      <c r="C422" s="23">
        <v>5688352</v>
      </c>
      <c r="D422" s="23">
        <f t="shared" si="3"/>
        <v>203393.83999999985</v>
      </c>
      <c r="E422" s="23"/>
    </row>
    <row r="423" spans="1:5" x14ac:dyDescent="0.25">
      <c r="A423" s="103" t="s">
        <v>314</v>
      </c>
      <c r="B423" s="23"/>
      <c r="C423" s="23">
        <v>5845416.9500000002</v>
      </c>
      <c r="D423" s="23">
        <f t="shared" si="3"/>
        <v>5845416.9500000002</v>
      </c>
      <c r="E423" s="23"/>
    </row>
    <row r="424" spans="1:5" x14ac:dyDescent="0.25">
      <c r="A424" s="103" t="s">
        <v>315</v>
      </c>
      <c r="B424" s="23">
        <v>-2853101.36</v>
      </c>
      <c r="C424" s="23">
        <v>-3030412.59</v>
      </c>
      <c r="D424" s="23">
        <f t="shared" si="3"/>
        <v>-177311.22999999998</v>
      </c>
      <c r="E424" s="23"/>
    </row>
    <row r="425" spans="1:5" x14ac:dyDescent="0.25">
      <c r="A425" s="103" t="s">
        <v>316</v>
      </c>
      <c r="B425" s="23">
        <v>-16004354.57</v>
      </c>
      <c r="C425" s="23">
        <v>-17287781.260000002</v>
      </c>
      <c r="D425" s="23">
        <f t="shared" si="3"/>
        <v>-1283426.6900000013</v>
      </c>
      <c r="E425" s="23"/>
    </row>
    <row r="426" spans="1:5" x14ac:dyDescent="0.25">
      <c r="A426" s="103" t="s">
        <v>317</v>
      </c>
      <c r="B426" s="23">
        <v>-3819726.8</v>
      </c>
      <c r="C426" s="23">
        <v>-3819726.8</v>
      </c>
      <c r="D426" s="23">
        <f t="shared" si="3"/>
        <v>0</v>
      </c>
      <c r="E426" s="23"/>
    </row>
    <row r="427" spans="1:5" x14ac:dyDescent="0.25">
      <c r="A427" s="103" t="s">
        <v>318</v>
      </c>
      <c r="B427" s="23">
        <v>-17104865.5</v>
      </c>
      <c r="C427" s="23">
        <v>-17104865.5</v>
      </c>
      <c r="D427" s="23">
        <f t="shared" si="3"/>
        <v>0</v>
      </c>
      <c r="E427" s="23"/>
    </row>
    <row r="428" spans="1:5" x14ac:dyDescent="0.25">
      <c r="A428" s="103" t="s">
        <v>319</v>
      </c>
      <c r="B428" s="23">
        <v>-2469700.42</v>
      </c>
      <c r="C428" s="23">
        <v>-2469700.42</v>
      </c>
      <c r="D428" s="23">
        <f t="shared" si="3"/>
        <v>0</v>
      </c>
      <c r="E428" s="23"/>
    </row>
    <row r="429" spans="1:5" x14ac:dyDescent="0.25">
      <c r="A429" s="103" t="s">
        <v>320</v>
      </c>
      <c r="B429" s="23"/>
      <c r="C429" s="23">
        <v>-546832.87</v>
      </c>
      <c r="D429" s="23">
        <f>C429-B429</f>
        <v>-546832.87</v>
      </c>
      <c r="E429" s="23"/>
    </row>
    <row r="430" spans="1:5" x14ac:dyDescent="0.25">
      <c r="A430" s="103" t="s">
        <v>321</v>
      </c>
      <c r="B430" s="23"/>
      <c r="C430" s="23">
        <v>-53344.54</v>
      </c>
      <c r="D430" s="23">
        <f>C430-B430</f>
        <v>-53344.54</v>
      </c>
      <c r="E430" s="23"/>
    </row>
    <row r="431" spans="1:5" x14ac:dyDescent="0.25">
      <c r="A431" s="103" t="s">
        <v>322</v>
      </c>
      <c r="B431" s="23"/>
      <c r="C431" s="23">
        <v>-48000</v>
      </c>
      <c r="D431" s="23">
        <f>C431-B431</f>
        <v>-48000</v>
      </c>
      <c r="E431" s="23"/>
    </row>
    <row r="432" spans="1:5" x14ac:dyDescent="0.25">
      <c r="A432" s="103" t="s">
        <v>323</v>
      </c>
      <c r="B432" s="23">
        <v>-2.2999999999999998</v>
      </c>
      <c r="C432" s="23">
        <v>0</v>
      </c>
      <c r="D432" s="23">
        <f>C432-B432</f>
        <v>2.2999999999999998</v>
      </c>
      <c r="E432" s="23"/>
    </row>
    <row r="433" spans="1:5" x14ac:dyDescent="0.25">
      <c r="A433" s="103" t="s">
        <v>324</v>
      </c>
      <c r="B433" s="23">
        <v>13758369.619999999</v>
      </c>
      <c r="C433" s="23"/>
      <c r="D433" s="23"/>
      <c r="E433" s="23"/>
    </row>
    <row r="434" spans="1:5" x14ac:dyDescent="0.25">
      <c r="A434" s="24"/>
      <c r="B434" s="23"/>
      <c r="C434" s="23"/>
      <c r="D434" s="23"/>
      <c r="E434" s="23"/>
    </row>
    <row r="435" spans="1:5" ht="20.25" customHeight="1" x14ac:dyDescent="0.25">
      <c r="B435" s="99">
        <f>SUM(B414:B432)</f>
        <v>17709034.169999991</v>
      </c>
      <c r="C435" s="99">
        <f>SUM(C414:C432)</f>
        <v>21619233.240000006</v>
      </c>
      <c r="D435" s="99">
        <f>SUM(D414:D432)</f>
        <v>3910199.0699999994</v>
      </c>
      <c r="E435" s="109"/>
    </row>
    <row r="438" spans="1:5" x14ac:dyDescent="0.25">
      <c r="A438" s="12" t="s">
        <v>325</v>
      </c>
    </row>
    <row r="439" spans="1:5" ht="30.75" customHeight="1" x14ac:dyDescent="0.25">
      <c r="A439" s="96" t="s">
        <v>326</v>
      </c>
      <c r="B439" s="74" t="s">
        <v>42</v>
      </c>
      <c r="C439" s="19" t="s">
        <v>43</v>
      </c>
      <c r="D439" s="19" t="s">
        <v>44</v>
      </c>
    </row>
    <row r="440" spans="1:5" x14ac:dyDescent="0.25">
      <c r="A440" s="97" t="s">
        <v>327</v>
      </c>
      <c r="B440" s="30">
        <v>20730.3</v>
      </c>
      <c r="C440" s="102">
        <v>12000</v>
      </c>
      <c r="D440" s="30">
        <f t="shared" ref="D440:D454" si="4">C440-B440</f>
        <v>-8730.2999999999993</v>
      </c>
    </row>
    <row r="441" spans="1:5" x14ac:dyDescent="0.25">
      <c r="A441" s="97" t="s">
        <v>328</v>
      </c>
      <c r="B441" s="30">
        <v>59482.26</v>
      </c>
      <c r="C441" s="102">
        <v>12000</v>
      </c>
      <c r="D441" s="30">
        <f t="shared" si="4"/>
        <v>-47482.26</v>
      </c>
    </row>
    <row r="442" spans="1:5" x14ac:dyDescent="0.25">
      <c r="A442" s="97" t="s">
        <v>329</v>
      </c>
      <c r="B442" s="30">
        <v>14939.98</v>
      </c>
      <c r="C442" s="102">
        <v>13564.75</v>
      </c>
      <c r="D442" s="30">
        <f t="shared" si="4"/>
        <v>-1375.2299999999996</v>
      </c>
    </row>
    <row r="443" spans="1:5" x14ac:dyDescent="0.25">
      <c r="A443" s="97" t="s">
        <v>330</v>
      </c>
      <c r="B443" s="30">
        <v>1563390.45</v>
      </c>
      <c r="C443" s="102">
        <v>1446007.01</v>
      </c>
      <c r="D443" s="30">
        <f t="shared" si="4"/>
        <v>-117383.43999999994</v>
      </c>
    </row>
    <row r="444" spans="1:5" x14ac:dyDescent="0.25">
      <c r="A444" s="97" t="s">
        <v>331</v>
      </c>
      <c r="B444" s="30">
        <v>449652.22</v>
      </c>
      <c r="C444" s="102">
        <v>412946.87</v>
      </c>
      <c r="D444" s="30">
        <f t="shared" si="4"/>
        <v>-36705.349999999977</v>
      </c>
    </row>
    <row r="445" spans="1:5" x14ac:dyDescent="0.25">
      <c r="A445" s="97" t="s">
        <v>332</v>
      </c>
      <c r="B445" s="30">
        <v>13980.97</v>
      </c>
      <c r="C445" s="4"/>
      <c r="D445" s="30">
        <f t="shared" si="4"/>
        <v>-13980.97</v>
      </c>
    </row>
    <row r="446" spans="1:5" x14ac:dyDescent="0.25">
      <c r="A446" s="97" t="s">
        <v>333</v>
      </c>
      <c r="B446" s="30">
        <v>1459528.68</v>
      </c>
      <c r="C446" s="102">
        <v>482652.22</v>
      </c>
      <c r="D446" s="30">
        <f t="shared" si="4"/>
        <v>-976876.46</v>
      </c>
    </row>
    <row r="447" spans="1:5" x14ac:dyDescent="0.25">
      <c r="A447" s="97" t="s">
        <v>334</v>
      </c>
      <c r="B447" s="30">
        <v>175651.92</v>
      </c>
      <c r="C447" s="4"/>
      <c r="D447" s="30">
        <f t="shared" si="4"/>
        <v>-175651.92</v>
      </c>
    </row>
    <row r="448" spans="1:5" x14ac:dyDescent="0.25">
      <c r="A448" s="97" t="s">
        <v>335</v>
      </c>
      <c r="B448" s="30">
        <v>296931.31</v>
      </c>
      <c r="C448" s="102">
        <v>107930.65</v>
      </c>
      <c r="D448" s="30">
        <f t="shared" si="4"/>
        <v>-189000.66</v>
      </c>
    </row>
    <row r="449" spans="1:4" x14ac:dyDescent="0.25">
      <c r="A449" s="97" t="s">
        <v>336</v>
      </c>
      <c r="B449" s="30">
        <v>63387.85</v>
      </c>
      <c r="C449" s="102">
        <v>65016.03</v>
      </c>
      <c r="D449" s="30">
        <f t="shared" si="4"/>
        <v>1628.1800000000003</v>
      </c>
    </row>
    <row r="450" spans="1:4" x14ac:dyDescent="0.25">
      <c r="A450" s="97" t="s">
        <v>337</v>
      </c>
      <c r="B450" s="30">
        <v>883448.57</v>
      </c>
      <c r="C450" s="102">
        <v>14477.24</v>
      </c>
      <c r="D450" s="30">
        <f t="shared" si="4"/>
        <v>-868971.33</v>
      </c>
    </row>
    <row r="451" spans="1:4" x14ac:dyDescent="0.25">
      <c r="A451" s="110" t="s">
        <v>338</v>
      </c>
      <c r="B451" s="111"/>
      <c r="C451" s="102">
        <v>1735231.88</v>
      </c>
      <c r="D451" s="30">
        <f t="shared" si="4"/>
        <v>1735231.88</v>
      </c>
    </row>
    <row r="452" spans="1:4" x14ac:dyDescent="0.25">
      <c r="A452" s="110" t="s">
        <v>339</v>
      </c>
      <c r="B452" s="111"/>
      <c r="C452" s="102">
        <v>1191764.19</v>
      </c>
      <c r="D452" s="30">
        <f t="shared" si="4"/>
        <v>1191764.19</v>
      </c>
    </row>
    <row r="453" spans="1:4" x14ac:dyDescent="0.25">
      <c r="A453" s="4" t="s">
        <v>340</v>
      </c>
      <c r="B453" s="111"/>
      <c r="C453" s="102">
        <v>159202.29999999999</v>
      </c>
      <c r="D453" s="30">
        <f t="shared" si="4"/>
        <v>159202.29999999999</v>
      </c>
    </row>
    <row r="454" spans="1:4" x14ac:dyDescent="0.25">
      <c r="A454" s="110" t="s">
        <v>341</v>
      </c>
      <c r="B454" s="111">
        <v>465086.81</v>
      </c>
      <c r="C454" s="102">
        <v>438852.05</v>
      </c>
      <c r="D454" s="30">
        <f t="shared" si="4"/>
        <v>-26234.760000000009</v>
      </c>
    </row>
    <row r="455" spans="1:4" ht="21.75" customHeight="1" x14ac:dyDescent="0.25">
      <c r="B455" s="99">
        <f>SUM(B440:B454)</f>
        <v>5466211.3200000003</v>
      </c>
      <c r="C455" s="99">
        <f>SUM(C440:C454)</f>
        <v>6091645.1899999995</v>
      </c>
      <c r="D455" s="99">
        <f>SUM(D440:D454)</f>
        <v>625433.87000000011</v>
      </c>
    </row>
    <row r="458" spans="1:4" ht="24" customHeight="1" x14ac:dyDescent="0.25">
      <c r="A458" s="96" t="s">
        <v>342</v>
      </c>
      <c r="B458" s="74" t="s">
        <v>44</v>
      </c>
      <c r="C458" s="19" t="s">
        <v>343</v>
      </c>
      <c r="D458" s="9"/>
    </row>
    <row r="459" spans="1:4" x14ac:dyDescent="0.25">
      <c r="A459" s="47" t="s">
        <v>344</v>
      </c>
      <c r="B459" s="106">
        <v>0</v>
      </c>
      <c r="C459" s="21"/>
      <c r="D459" s="34"/>
    </row>
    <row r="460" spans="1:4" x14ac:dyDescent="0.25">
      <c r="A460" s="49" t="s">
        <v>345</v>
      </c>
      <c r="B460" s="37"/>
      <c r="C460" s="23"/>
      <c r="D460" s="34"/>
    </row>
    <row r="461" spans="1:4" x14ac:dyDescent="0.25">
      <c r="A461" s="22" t="s">
        <v>346</v>
      </c>
      <c r="B461" s="112">
        <f>SUM(B459:B460)</f>
        <v>0</v>
      </c>
      <c r="C461" s="23"/>
      <c r="D461" s="34"/>
    </row>
    <row r="462" spans="1:4" x14ac:dyDescent="0.25">
      <c r="A462" s="49" t="s">
        <v>347</v>
      </c>
      <c r="B462" s="30">
        <v>259624.74</v>
      </c>
      <c r="C462" s="23"/>
      <c r="D462" s="34"/>
    </row>
    <row r="463" spans="1:4" x14ac:dyDescent="0.25">
      <c r="A463" s="49" t="s">
        <v>348</v>
      </c>
      <c r="B463" s="37">
        <v>14227</v>
      </c>
      <c r="C463" s="23"/>
      <c r="D463" s="34"/>
    </row>
    <row r="464" spans="1:4" x14ac:dyDescent="0.25">
      <c r="A464" s="49" t="s">
        <v>349</v>
      </c>
      <c r="B464" s="37">
        <v>8064.67</v>
      </c>
      <c r="C464" s="23"/>
      <c r="D464" s="34"/>
    </row>
    <row r="465" spans="1:6" x14ac:dyDescent="0.25">
      <c r="A465" s="49" t="s">
        <v>350</v>
      </c>
      <c r="B465" s="37"/>
      <c r="C465" s="23"/>
      <c r="D465" s="34"/>
    </row>
    <row r="466" spans="1:6" x14ac:dyDescent="0.25">
      <c r="A466" s="49" t="s">
        <v>351</v>
      </c>
      <c r="B466" s="37">
        <v>64000.02</v>
      </c>
      <c r="C466" s="23"/>
      <c r="D466" s="34"/>
    </row>
    <row r="467" spans="1:6" x14ac:dyDescent="0.25">
      <c r="A467" s="22" t="s">
        <v>352</v>
      </c>
      <c r="B467" s="112">
        <f>SUM(B462:B466)</f>
        <v>345916.43</v>
      </c>
      <c r="C467" s="23"/>
      <c r="D467" s="34"/>
      <c r="E467" s="9"/>
      <c r="F467" s="9"/>
    </row>
    <row r="468" spans="1:6" x14ac:dyDescent="0.25">
      <c r="A468" s="24"/>
      <c r="B468" s="40"/>
      <c r="C468" s="25"/>
      <c r="D468" s="34"/>
      <c r="E468" s="9"/>
      <c r="F468" s="9"/>
    </row>
    <row r="469" spans="1:6" ht="18" customHeight="1" x14ac:dyDescent="0.25">
      <c r="B469" s="77">
        <f>B461+B467</f>
        <v>345916.43</v>
      </c>
      <c r="C469" s="19"/>
      <c r="D469" s="9"/>
      <c r="E469" s="9"/>
      <c r="F469" s="9"/>
    </row>
    <row r="470" spans="1:6" x14ac:dyDescent="0.25">
      <c r="E470" s="9"/>
      <c r="F470" s="9"/>
    </row>
    <row r="471" spans="1:6" x14ac:dyDescent="0.25">
      <c r="A471" s="12" t="s">
        <v>353</v>
      </c>
      <c r="E471" s="9"/>
      <c r="F471" s="9"/>
    </row>
    <row r="472" spans="1:6" ht="12" customHeight="1" x14ac:dyDescent="0.25">
      <c r="A472" s="12" t="s">
        <v>354</v>
      </c>
      <c r="E472" s="9"/>
      <c r="F472" s="9"/>
    </row>
    <row r="473" spans="1:6" x14ac:dyDescent="0.25">
      <c r="A473" s="113" t="s">
        <v>355</v>
      </c>
      <c r="B473" s="114"/>
      <c r="C473" s="114"/>
      <c r="D473" s="115"/>
      <c r="E473" s="9"/>
      <c r="F473" s="9"/>
    </row>
    <row r="474" spans="1:6" x14ac:dyDescent="0.25">
      <c r="A474" s="116" t="s">
        <v>356</v>
      </c>
      <c r="B474" s="117"/>
      <c r="C474" s="117"/>
      <c r="D474" s="118"/>
      <c r="E474" s="9"/>
      <c r="F474" s="119"/>
    </row>
    <row r="475" spans="1:6" x14ac:dyDescent="0.25">
      <c r="A475" s="120" t="s">
        <v>357</v>
      </c>
      <c r="B475" s="121"/>
      <c r="C475" s="121"/>
      <c r="D475" s="122"/>
      <c r="E475" s="9"/>
      <c r="F475" s="119"/>
    </row>
    <row r="476" spans="1:6" x14ac:dyDescent="0.25">
      <c r="A476" s="123" t="s">
        <v>358</v>
      </c>
      <c r="B476" s="124"/>
      <c r="D476" s="125">
        <v>56527241.170000002</v>
      </c>
      <c r="E476" s="9"/>
      <c r="F476" s="119"/>
    </row>
    <row r="477" spans="1:6" x14ac:dyDescent="0.25">
      <c r="A477" s="126"/>
      <c r="B477" s="126"/>
      <c r="C477" s="9"/>
      <c r="E477" s="9"/>
      <c r="F477" s="119"/>
    </row>
    <row r="478" spans="1:6" x14ac:dyDescent="0.25">
      <c r="A478" s="127" t="s">
        <v>359</v>
      </c>
      <c r="B478" s="127"/>
      <c r="C478" s="128"/>
      <c r="D478" s="129">
        <f>SUM(C478:C483)</f>
        <v>32.450000000000003</v>
      </c>
      <c r="E478" s="9"/>
      <c r="F478" s="9"/>
    </row>
    <row r="479" spans="1:6" x14ac:dyDescent="0.25">
      <c r="A479" s="130" t="s">
        <v>360</v>
      </c>
      <c r="B479" s="130"/>
      <c r="C479" s="129">
        <v>0</v>
      </c>
      <c r="D479" s="131"/>
      <c r="E479" s="9"/>
      <c r="F479" s="9"/>
    </row>
    <row r="480" spans="1:6" x14ac:dyDescent="0.25">
      <c r="A480" s="130" t="s">
        <v>361</v>
      </c>
      <c r="B480" s="130"/>
      <c r="C480" s="129">
        <v>0</v>
      </c>
      <c r="D480" s="131"/>
      <c r="E480" s="9"/>
      <c r="F480" s="119"/>
    </row>
    <row r="481" spans="1:7" x14ac:dyDescent="0.25">
      <c r="A481" s="130" t="s">
        <v>362</v>
      </c>
      <c r="B481" s="130"/>
      <c r="C481" s="129">
        <v>0</v>
      </c>
      <c r="D481" s="131"/>
      <c r="E481" s="9"/>
      <c r="F481" s="9"/>
    </row>
    <row r="482" spans="1:7" x14ac:dyDescent="0.25">
      <c r="A482" s="130" t="s">
        <v>363</v>
      </c>
      <c r="B482" s="130"/>
      <c r="C482" s="129">
        <v>0</v>
      </c>
      <c r="D482" s="131"/>
      <c r="E482" s="9"/>
      <c r="F482" s="9"/>
    </row>
    <row r="483" spans="1:7" x14ac:dyDescent="0.25">
      <c r="A483" s="132" t="s">
        <v>364</v>
      </c>
      <c r="B483" s="133"/>
      <c r="C483" s="134">
        <v>32.450000000000003</v>
      </c>
      <c r="D483" s="131"/>
      <c r="E483" s="9"/>
      <c r="F483" s="9"/>
    </row>
    <row r="484" spans="1:7" x14ac:dyDescent="0.25">
      <c r="A484" s="126"/>
      <c r="B484" s="126"/>
      <c r="C484" s="9"/>
      <c r="E484" s="9"/>
      <c r="F484" s="9"/>
    </row>
    <row r="485" spans="1:7" x14ac:dyDescent="0.25">
      <c r="A485" s="127" t="s">
        <v>365</v>
      </c>
      <c r="B485" s="127"/>
      <c r="C485" s="128"/>
      <c r="D485" s="129">
        <f>SUM(C485:C489)</f>
        <v>30000</v>
      </c>
      <c r="E485" s="9"/>
      <c r="F485" s="9"/>
    </row>
    <row r="486" spans="1:7" x14ac:dyDescent="0.25">
      <c r="A486" s="130" t="s">
        <v>366</v>
      </c>
      <c r="B486" s="130"/>
      <c r="C486" s="129">
        <v>0</v>
      </c>
      <c r="D486" s="131"/>
      <c r="E486" s="9"/>
      <c r="F486" s="9"/>
    </row>
    <row r="487" spans="1:7" x14ac:dyDescent="0.25">
      <c r="A487" s="130" t="s">
        <v>367</v>
      </c>
      <c r="B487" s="130"/>
      <c r="C487" s="129">
        <v>0</v>
      </c>
      <c r="D487" s="131"/>
      <c r="E487" s="9"/>
      <c r="F487" s="9"/>
    </row>
    <row r="488" spans="1:7" x14ac:dyDescent="0.25">
      <c r="A488" s="130" t="s">
        <v>368</v>
      </c>
      <c r="B488" s="130"/>
      <c r="C488" s="129">
        <v>0</v>
      </c>
      <c r="D488" s="131"/>
      <c r="E488" s="9"/>
      <c r="F488" s="9"/>
    </row>
    <row r="489" spans="1:7" x14ac:dyDescent="0.25">
      <c r="A489" s="135" t="s">
        <v>369</v>
      </c>
      <c r="B489" s="136"/>
      <c r="C489" s="129">
        <v>30000</v>
      </c>
      <c r="D489" s="137"/>
      <c r="E489" s="9"/>
      <c r="F489" s="9"/>
    </row>
    <row r="490" spans="1:7" x14ac:dyDescent="0.25">
      <c r="A490" s="126"/>
      <c r="B490" s="126"/>
      <c r="E490" s="9"/>
      <c r="F490" s="9"/>
    </row>
    <row r="491" spans="1:7" x14ac:dyDescent="0.25">
      <c r="A491" s="138" t="s">
        <v>370</v>
      </c>
      <c r="B491" s="138"/>
      <c r="D491" s="139">
        <f>+D476+D478-D485</f>
        <v>56497273.620000005</v>
      </c>
      <c r="E491" s="140"/>
      <c r="F491" s="141"/>
      <c r="G491" s="142"/>
    </row>
    <row r="492" spans="1:7" x14ac:dyDescent="0.25">
      <c r="A492" s="4"/>
      <c r="B492" s="4"/>
      <c r="C492" s="4"/>
      <c r="D492" s="102"/>
      <c r="E492" s="9"/>
      <c r="F492" s="9"/>
    </row>
    <row r="493" spans="1:7" x14ac:dyDescent="0.25">
      <c r="A493" s="113" t="s">
        <v>371</v>
      </c>
      <c r="B493" s="114"/>
      <c r="C493" s="114"/>
      <c r="D493" s="115"/>
      <c r="E493" s="9"/>
      <c r="F493" s="9"/>
    </row>
    <row r="494" spans="1:7" x14ac:dyDescent="0.25">
      <c r="A494" s="116" t="s">
        <v>356</v>
      </c>
      <c r="B494" s="117"/>
      <c r="C494" s="117"/>
      <c r="D494" s="118"/>
      <c r="E494" s="9"/>
      <c r="F494" s="9"/>
    </row>
    <row r="495" spans="1:7" x14ac:dyDescent="0.25">
      <c r="A495" s="120" t="s">
        <v>357</v>
      </c>
      <c r="B495" s="121"/>
      <c r="C495" s="121"/>
      <c r="D495" s="122"/>
      <c r="E495" s="9"/>
      <c r="F495" s="9"/>
    </row>
    <row r="496" spans="1:7" x14ac:dyDescent="0.25">
      <c r="A496" s="123" t="s">
        <v>372</v>
      </c>
      <c r="B496" s="124"/>
      <c r="D496" s="143">
        <v>54468013.189999998</v>
      </c>
      <c r="E496" s="9"/>
      <c r="F496" s="102"/>
    </row>
    <row r="497" spans="1:6" x14ac:dyDescent="0.25">
      <c r="A497" s="126"/>
      <c r="B497" s="126"/>
      <c r="E497" s="9"/>
      <c r="F497" s="9"/>
    </row>
    <row r="498" spans="1:6" x14ac:dyDescent="0.25">
      <c r="A498" s="144" t="s">
        <v>373</v>
      </c>
      <c r="B498" s="144"/>
      <c r="C498" s="128"/>
      <c r="D498" s="145">
        <f>SUM(C498:C515)</f>
        <v>296918.41000000003</v>
      </c>
      <c r="E498" s="9"/>
      <c r="F498" s="9"/>
    </row>
    <row r="499" spans="1:6" x14ac:dyDescent="0.25">
      <c r="A499" s="130" t="s">
        <v>374</v>
      </c>
      <c r="B499" s="130"/>
      <c r="C499" s="146">
        <v>210626.74</v>
      </c>
      <c r="D499" s="147"/>
      <c r="E499" s="9"/>
      <c r="F499" s="9"/>
    </row>
    <row r="500" spans="1:6" x14ac:dyDescent="0.25">
      <c r="A500" s="130" t="s">
        <v>375</v>
      </c>
      <c r="B500" s="130"/>
      <c r="C500" s="146">
        <v>14227</v>
      </c>
      <c r="D500" s="147"/>
      <c r="E500" s="9"/>
      <c r="F500" s="9"/>
    </row>
    <row r="501" spans="1:6" x14ac:dyDescent="0.25">
      <c r="A501" s="130" t="s">
        <v>376</v>
      </c>
      <c r="B501" s="130"/>
      <c r="C501" s="146">
        <v>8064.67</v>
      </c>
      <c r="D501" s="147"/>
      <c r="E501" s="9"/>
      <c r="F501" s="9"/>
    </row>
    <row r="502" spans="1:6" x14ac:dyDescent="0.25">
      <c r="A502" s="130" t="s">
        <v>377</v>
      </c>
      <c r="B502" s="130"/>
      <c r="C502" s="129">
        <v>0</v>
      </c>
      <c r="D502" s="147"/>
      <c r="E502" s="9"/>
      <c r="F502" s="9"/>
    </row>
    <row r="503" spans="1:6" x14ac:dyDescent="0.25">
      <c r="A503" s="130" t="s">
        <v>378</v>
      </c>
      <c r="B503" s="130"/>
      <c r="C503" s="129">
        <v>0</v>
      </c>
      <c r="D503" s="147"/>
      <c r="E503" s="9"/>
      <c r="F503" s="119"/>
    </row>
    <row r="504" spans="1:6" x14ac:dyDescent="0.25">
      <c r="A504" s="130" t="s">
        <v>379</v>
      </c>
      <c r="B504" s="130"/>
      <c r="C504" s="129">
        <v>64000</v>
      </c>
      <c r="D504" s="147"/>
      <c r="E504" s="9"/>
      <c r="F504" s="9"/>
    </row>
    <row r="505" spans="1:6" x14ac:dyDescent="0.25">
      <c r="A505" s="130" t="s">
        <v>380</v>
      </c>
      <c r="B505" s="130"/>
      <c r="C505" s="129">
        <v>0</v>
      </c>
      <c r="D505" s="147"/>
      <c r="E505" s="9"/>
      <c r="F505" s="119"/>
    </row>
    <row r="506" spans="1:6" x14ac:dyDescent="0.25">
      <c r="A506" s="130" t="s">
        <v>381</v>
      </c>
      <c r="B506" s="130"/>
      <c r="C506" s="129">
        <v>0</v>
      </c>
      <c r="D506" s="147"/>
      <c r="E506" s="9"/>
      <c r="F506" s="9"/>
    </row>
    <row r="507" spans="1:6" x14ac:dyDescent="0.25">
      <c r="A507" s="130" t="s">
        <v>382</v>
      </c>
      <c r="B507" s="130"/>
      <c r="C507" s="129">
        <v>0</v>
      </c>
      <c r="D507" s="147"/>
      <c r="E507" s="9"/>
      <c r="F507" s="119"/>
    </row>
    <row r="508" spans="1:6" x14ac:dyDescent="0.25">
      <c r="A508" s="130" t="s">
        <v>383</v>
      </c>
      <c r="B508" s="130"/>
      <c r="C508" s="129">
        <v>0</v>
      </c>
      <c r="D508" s="147"/>
      <c r="E508" s="9"/>
      <c r="F508" s="119"/>
    </row>
    <row r="509" spans="1:6" x14ac:dyDescent="0.25">
      <c r="A509" s="130" t="s">
        <v>384</v>
      </c>
      <c r="B509" s="130"/>
      <c r="C509" s="129">
        <v>0</v>
      </c>
      <c r="D509" s="147"/>
      <c r="E509" s="9"/>
      <c r="F509" s="119"/>
    </row>
    <row r="510" spans="1:6" x14ac:dyDescent="0.25">
      <c r="A510" s="130" t="s">
        <v>385</v>
      </c>
      <c r="B510" s="130"/>
      <c r="C510" s="129">
        <v>0</v>
      </c>
      <c r="D510" s="147"/>
      <c r="E510" s="9"/>
      <c r="F510" s="119"/>
    </row>
    <row r="511" spans="1:6" x14ac:dyDescent="0.25">
      <c r="A511" s="130" t="s">
        <v>386</v>
      </c>
      <c r="B511" s="130"/>
      <c r="C511" s="129">
        <v>0</v>
      </c>
      <c r="D511" s="147"/>
      <c r="E511" s="9"/>
      <c r="F511" s="148"/>
    </row>
    <row r="512" spans="1:6" x14ac:dyDescent="0.25">
      <c r="A512" s="130" t="s">
        <v>387</v>
      </c>
      <c r="B512" s="130"/>
      <c r="C512" s="129">
        <v>0</v>
      </c>
      <c r="D512" s="147"/>
      <c r="E512" s="9"/>
      <c r="F512" s="9"/>
    </row>
    <row r="513" spans="1:6" x14ac:dyDescent="0.25">
      <c r="A513" s="130" t="s">
        <v>388</v>
      </c>
      <c r="B513" s="130"/>
      <c r="C513" s="129">
        <v>0</v>
      </c>
      <c r="D513" s="147"/>
      <c r="E513" s="9"/>
      <c r="F513" s="9"/>
    </row>
    <row r="514" spans="1:6" ht="12.75" customHeight="1" x14ac:dyDescent="0.25">
      <c r="A514" s="130" t="s">
        <v>389</v>
      </c>
      <c r="B514" s="130"/>
      <c r="C514" s="129">
        <v>0</v>
      </c>
      <c r="D514" s="147"/>
      <c r="E514" s="9"/>
      <c r="F514" s="9"/>
    </row>
    <row r="515" spans="1:6" x14ac:dyDescent="0.25">
      <c r="A515" s="149" t="s">
        <v>390</v>
      </c>
      <c r="B515" s="150"/>
      <c r="C515" s="129">
        <v>0</v>
      </c>
      <c r="D515" s="147"/>
      <c r="E515" s="9"/>
      <c r="F515" s="9"/>
    </row>
    <row r="516" spans="1:6" x14ac:dyDescent="0.25">
      <c r="A516" s="144" t="s">
        <v>391</v>
      </c>
      <c r="B516" s="144"/>
      <c r="C516" s="151"/>
      <c r="D516" s="145">
        <f>SUM(C516:C523)</f>
        <v>6230550.5700000003</v>
      </c>
      <c r="E516" s="9"/>
      <c r="F516" s="9"/>
    </row>
    <row r="517" spans="1:6" x14ac:dyDescent="0.25">
      <c r="A517" s="130" t="s">
        <v>392</v>
      </c>
      <c r="B517" s="130"/>
      <c r="C517" s="129">
        <v>6230550.5700000003</v>
      </c>
      <c r="D517" s="147"/>
      <c r="E517" s="9"/>
      <c r="F517" s="9"/>
    </row>
    <row r="518" spans="1:6" x14ac:dyDescent="0.25">
      <c r="A518" s="130" t="s">
        <v>393</v>
      </c>
      <c r="B518" s="130"/>
      <c r="C518" s="129">
        <v>0</v>
      </c>
      <c r="D518" s="147"/>
      <c r="E518" s="9"/>
      <c r="F518" s="9"/>
    </row>
    <row r="519" spans="1:6" x14ac:dyDescent="0.25">
      <c r="A519" s="130" t="s">
        <v>394</v>
      </c>
      <c r="B519" s="130"/>
      <c r="C519" s="129">
        <v>0</v>
      </c>
      <c r="D519" s="147"/>
      <c r="E519" s="9"/>
      <c r="F519" s="9"/>
    </row>
    <row r="520" spans="1:6" x14ac:dyDescent="0.25">
      <c r="A520" s="130" t="s">
        <v>395</v>
      </c>
      <c r="B520" s="130"/>
      <c r="C520" s="129">
        <v>0</v>
      </c>
      <c r="D520" s="147"/>
      <c r="E520" s="9"/>
      <c r="F520" s="9"/>
    </row>
    <row r="521" spans="1:6" x14ac:dyDescent="0.25">
      <c r="A521" s="130" t="s">
        <v>396</v>
      </c>
      <c r="B521" s="130"/>
      <c r="C521" s="129">
        <v>0</v>
      </c>
      <c r="D521" s="147"/>
      <c r="E521" s="9"/>
      <c r="F521" s="9"/>
    </row>
    <row r="522" spans="1:6" x14ac:dyDescent="0.25">
      <c r="A522" s="130" t="s">
        <v>397</v>
      </c>
      <c r="B522" s="130"/>
      <c r="C522" s="129">
        <v>0</v>
      </c>
      <c r="D522" s="147"/>
      <c r="E522" s="9"/>
      <c r="F522" s="9"/>
    </row>
    <row r="523" spans="1:6" x14ac:dyDescent="0.25">
      <c r="A523" s="149" t="s">
        <v>398</v>
      </c>
      <c r="B523" s="150"/>
      <c r="C523" s="129">
        <v>0</v>
      </c>
      <c r="D523" s="147"/>
      <c r="E523" s="9"/>
      <c r="F523" s="9"/>
    </row>
    <row r="524" spans="1:6" x14ac:dyDescent="0.25">
      <c r="A524" s="152" t="s">
        <v>399</v>
      </c>
      <c r="D524" s="139">
        <f>+D496-D498+D516</f>
        <v>60401645.350000001</v>
      </c>
      <c r="E524" s="119"/>
      <c r="F524" s="119"/>
    </row>
    <row r="525" spans="1:6" x14ac:dyDescent="0.25">
      <c r="E525" s="153"/>
      <c r="F525" s="32"/>
    </row>
    <row r="526" spans="1:6" x14ac:dyDescent="0.25">
      <c r="D526" s="154"/>
      <c r="E526" s="153"/>
      <c r="F526" s="9"/>
    </row>
    <row r="527" spans="1:6" x14ac:dyDescent="0.25">
      <c r="A527" s="11" t="s">
        <v>400</v>
      </c>
      <c r="B527" s="11"/>
      <c r="C527" s="11"/>
      <c r="D527" s="11"/>
      <c r="E527" s="11"/>
      <c r="F527" s="9"/>
    </row>
    <row r="528" spans="1:6" ht="21" customHeight="1" x14ac:dyDescent="0.25">
      <c r="A528" s="61" t="s">
        <v>401</v>
      </c>
      <c r="B528" s="62" t="s">
        <v>42</v>
      </c>
      <c r="C528" s="94" t="s">
        <v>43</v>
      </c>
      <c r="D528" s="94" t="s">
        <v>44</v>
      </c>
      <c r="E528" s="9"/>
      <c r="F528" s="9"/>
    </row>
    <row r="529" spans="1:6" x14ac:dyDescent="0.25">
      <c r="A529" s="20" t="s">
        <v>402</v>
      </c>
      <c r="B529" s="155">
        <v>0</v>
      </c>
      <c r="C529" s="106">
        <v>0</v>
      </c>
      <c r="D529" s="106"/>
      <c r="E529" s="9"/>
      <c r="F529" s="9"/>
    </row>
    <row r="530" spans="1:6" x14ac:dyDescent="0.25">
      <c r="A530" s="24"/>
      <c r="B530" s="156">
        <v>0</v>
      </c>
      <c r="C530" s="157">
        <v>0</v>
      </c>
      <c r="D530" s="157">
        <v>0</v>
      </c>
      <c r="E530" s="9"/>
      <c r="F530" s="9"/>
    </row>
    <row r="531" spans="1:6" ht="21" customHeight="1" x14ac:dyDescent="0.25">
      <c r="B531" s="19">
        <f>SUM(B530:B530)</f>
        <v>0</v>
      </c>
      <c r="C531" s="19">
        <f>SUM(C530:C530)</f>
        <v>0</v>
      </c>
      <c r="D531" s="19">
        <f>SUM(D530:D530)</f>
        <v>0</v>
      </c>
      <c r="E531" s="9"/>
      <c r="F531" s="9"/>
    </row>
    <row r="532" spans="1:6" x14ac:dyDescent="0.25">
      <c r="E532" s="9"/>
      <c r="F532" s="9"/>
    </row>
    <row r="533" spans="1:6" x14ac:dyDescent="0.25">
      <c r="A533" s="2" t="s">
        <v>403</v>
      </c>
      <c r="E533" s="9"/>
      <c r="F533" s="9"/>
    </row>
    <row r="534" spans="1:6" ht="12" customHeight="1" x14ac:dyDescent="0.25">
      <c r="E534" s="9"/>
      <c r="F534" s="9"/>
    </row>
  </sheetData>
  <mergeCells count="61">
    <mergeCell ref="A522:B522"/>
    <mergeCell ref="A523:B523"/>
    <mergeCell ref="A527:E527"/>
    <mergeCell ref="A2:F3"/>
    <mergeCell ref="A516:B516"/>
    <mergeCell ref="A517:B517"/>
    <mergeCell ref="A518:B518"/>
    <mergeCell ref="A519:B519"/>
    <mergeCell ref="A520:B520"/>
    <mergeCell ref="A521:B521"/>
    <mergeCell ref="A510:B510"/>
    <mergeCell ref="A511:B511"/>
    <mergeCell ref="A512:B512"/>
    <mergeCell ref="A513:B513"/>
    <mergeCell ref="A514:B514"/>
    <mergeCell ref="A515:B515"/>
    <mergeCell ref="A504:B504"/>
    <mergeCell ref="A505:B505"/>
    <mergeCell ref="A506:B506"/>
    <mergeCell ref="A507:B507"/>
    <mergeCell ref="A508:B508"/>
    <mergeCell ref="A509:B509"/>
    <mergeCell ref="A498:B498"/>
    <mergeCell ref="A499:B499"/>
    <mergeCell ref="A500:B500"/>
    <mergeCell ref="A501:B501"/>
    <mergeCell ref="A502:B502"/>
    <mergeCell ref="A503:B503"/>
    <mergeCell ref="A491:B491"/>
    <mergeCell ref="A493:D493"/>
    <mergeCell ref="A494:D494"/>
    <mergeCell ref="A495:D495"/>
    <mergeCell ref="A496:B496"/>
    <mergeCell ref="A497:B497"/>
    <mergeCell ref="A485:B485"/>
    <mergeCell ref="A486:B486"/>
    <mergeCell ref="A487:B487"/>
    <mergeCell ref="A488:B488"/>
    <mergeCell ref="A489:B489"/>
    <mergeCell ref="A490:B490"/>
    <mergeCell ref="A479:B479"/>
    <mergeCell ref="A480:B480"/>
    <mergeCell ref="A481:B481"/>
    <mergeCell ref="A482:B482"/>
    <mergeCell ref="A483:B483"/>
    <mergeCell ref="A484:B484"/>
    <mergeCell ref="A473:D473"/>
    <mergeCell ref="A474:D474"/>
    <mergeCell ref="A475:D475"/>
    <mergeCell ref="A476:B476"/>
    <mergeCell ref="A477:B477"/>
    <mergeCell ref="A478:B478"/>
    <mergeCell ref="C200:D200"/>
    <mergeCell ref="C209:D209"/>
    <mergeCell ref="C219:D219"/>
    <mergeCell ref="C259:D259"/>
    <mergeCell ref="C267:D267"/>
    <mergeCell ref="E406:F406"/>
    <mergeCell ref="A1:F1"/>
    <mergeCell ref="C72:D72"/>
    <mergeCell ref="C191:D191"/>
  </mergeCells>
  <dataValidations count="4">
    <dataValidation allowBlank="1" showInputMessage="1" showErrorMessage="1" prompt="Especificar origen de dicho recurso: Federal, Estatal, Municipal, Particulares." sqref="C187 C196 C205"/>
    <dataValidation allowBlank="1" showInputMessage="1" showErrorMessage="1" prompt="Características cualitativas significativas que les impacten financieramente." sqref="C152:D152 D187 D196 D205"/>
    <dataValidation allowBlank="1" showInputMessage="1" showErrorMessage="1" prompt="Corresponde al número de la cuenta de acuerdo al Plan de Cuentas emitido por el CONAC (DOF 22/11/2010)." sqref="A152"/>
    <dataValidation allowBlank="1" showInputMessage="1" showErrorMessage="1" prompt="Saldo final del periodo que corresponde la cuenta pública presentada (mensual:  enero, febrero, marzo, etc.; trimestral: 1er, 2do, 3ro. o 4to.)." sqref="B152 B187 B196 B205"/>
  </dataValidations>
  <printOptions horizontalCentered="1"/>
  <pageMargins left="0.31496062992125984" right="0.31496062992125984" top="0.74803149606299213" bottom="0.74803149606299213" header="0.31496062992125984" footer="0.31496062992125984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2019-01-28T19:41:56Z</cp:lastPrinted>
  <dcterms:created xsi:type="dcterms:W3CDTF">2019-01-28T19:34:27Z</dcterms:created>
  <dcterms:modified xsi:type="dcterms:W3CDTF">2019-01-28T19:42:28Z</dcterms:modified>
</cp:coreProperties>
</file>